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6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Resultado global" sheetId="11" r:id="rId8"/>
  </sheets>
  <calcPr calcId="125725"/>
</workbook>
</file>

<file path=xl/calcChain.xml><?xml version="1.0" encoding="utf-8"?>
<calcChain xmlns="http://schemas.openxmlformats.org/spreadsheetml/2006/main">
  <c r="N2" i="7"/>
  <c r="O20"/>
  <c r="D57"/>
  <c r="D56"/>
  <c r="C13" i="11"/>
  <c r="D13"/>
  <c r="E13"/>
  <c r="F13"/>
  <c r="G13"/>
  <c r="H13"/>
  <c r="I13"/>
  <c r="J13"/>
  <c r="K13"/>
  <c r="B13"/>
  <c r="B2"/>
  <c r="C2"/>
  <c r="D2"/>
  <c r="E2"/>
  <c r="F2"/>
  <c r="G2"/>
  <c r="H2"/>
  <c r="I2"/>
  <c r="J2"/>
  <c r="K2"/>
  <c r="D51" i="7"/>
  <c r="N2" i="3"/>
  <c r="N2" i="2"/>
  <c r="N2" i="1"/>
  <c r="G55" i="7"/>
  <c r="D54"/>
  <c r="N53"/>
  <c r="N46"/>
  <c r="D50"/>
  <c r="D46"/>
  <c r="D55"/>
  <c r="D53"/>
  <c r="K50"/>
  <c r="E50"/>
  <c r="F50"/>
  <c r="D49"/>
  <c r="D7"/>
  <c r="D8"/>
  <c r="F8" s="1"/>
  <c r="G8"/>
  <c r="H8"/>
  <c r="I8"/>
  <c r="J8"/>
  <c r="K8"/>
  <c r="L8"/>
  <c r="M8"/>
  <c r="D48"/>
  <c r="J41"/>
  <c r="I41"/>
  <c r="L39"/>
  <c r="K39"/>
  <c r="N39"/>
  <c r="D47"/>
  <c r="D44"/>
  <c r="D43"/>
  <c r="G35"/>
  <c r="D42"/>
  <c r="D35"/>
  <c r="H41"/>
  <c r="G41"/>
  <c r="F41"/>
  <c r="E41"/>
  <c r="D41"/>
  <c r="N2" i="4"/>
  <c r="D37" i="7"/>
  <c r="N2" i="6"/>
  <c r="N2" i="5"/>
  <c r="Q59" i="1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F104"/>
  <c r="M26" i="7"/>
  <c r="L26"/>
  <c r="D23"/>
  <c r="G23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9"/>
  <c r="E9" s="1"/>
  <c r="D10"/>
  <c r="F10" s="1"/>
  <c r="G10"/>
  <c r="I10"/>
  <c r="K10"/>
  <c r="M10"/>
  <c r="D11"/>
  <c r="D12"/>
  <c r="D13"/>
  <c r="D14"/>
  <c r="D15"/>
  <c r="F15"/>
  <c r="G15"/>
  <c r="H15"/>
  <c r="N12" s="1"/>
  <c r="D16"/>
  <c r="D17"/>
  <c r="D18"/>
  <c r="D19"/>
  <c r="D20"/>
  <c r="D21"/>
  <c r="D22"/>
  <c r="F22" s="1"/>
  <c r="D26"/>
  <c r="D28"/>
  <c r="D29"/>
  <c r="D30"/>
  <c r="L30" s="1"/>
  <c r="D31"/>
  <c r="D32"/>
  <c r="M32" s="1"/>
  <c r="D33"/>
  <c r="D34"/>
  <c r="D36"/>
  <c r="D38"/>
  <c r="D39"/>
  <c r="I39" s="1"/>
  <c r="D40"/>
  <c r="E2" i="6"/>
  <c r="F2" i="5"/>
  <c r="N20" i="4"/>
  <c r="F2"/>
  <c r="N39" i="2"/>
  <c r="F2"/>
  <c r="F2" i="6"/>
  <c r="E2" i="5"/>
  <c r="E2" i="4"/>
  <c r="N31" i="2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L50" i="7" l="1"/>
  <c r="J50"/>
  <c r="H50"/>
  <c r="M50"/>
  <c r="I50"/>
  <c r="G50"/>
  <c r="H22"/>
  <c r="E30"/>
  <c r="F23"/>
  <c r="N20" s="1"/>
  <c r="G30"/>
  <c r="E32"/>
  <c r="E2" s="1"/>
  <c r="H23"/>
  <c r="H32"/>
  <c r="J32"/>
  <c r="L32"/>
  <c r="L2" s="1"/>
  <c r="K30"/>
  <c r="K2" s="1"/>
  <c r="M30"/>
  <c r="M2" s="1"/>
  <c r="E39"/>
  <c r="G39"/>
  <c r="H39"/>
  <c r="J39"/>
  <c r="L10"/>
  <c r="J10"/>
  <c r="H10"/>
  <c r="F9"/>
  <c r="G22"/>
  <c r="F30"/>
  <c r="H30"/>
  <c r="F32"/>
  <c r="G32"/>
  <c r="I32"/>
  <c r="K32"/>
  <c r="F39"/>
  <c r="F75" i="3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  <c r="J30" i="7" l="1"/>
  <c r="I30"/>
  <c r="N29"/>
  <c r="F2"/>
  <c r="J2"/>
  <c r="I2"/>
  <c r="G2"/>
  <c r="H2"/>
  <c r="N4"/>
  <c r="O4" l="1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<sst xmlns="http://schemas.openxmlformats.org/spreadsheetml/2006/main" count="209" uniqueCount="46">
  <si>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</si>
  <si>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</si>
  <si>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</si>
  <si>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</si>
  <si>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</si>
  <si>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</si>
  <si>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</si>
  <si>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</si>
  <si>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</si>
  <si>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</si>
  <si>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</si>
  <si>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</si>
  <si>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</si>
  <si>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</si>
  <si>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</si>
  <si>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</si>
  <si>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</si>
  <si>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</si>
  <si>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</si>
  <si>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</si>
  <si>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</si>
  <si>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</si>
  <si>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</si>
  <si>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</si>
  <si>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</si>
  <si>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</si>
  <si>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</si>
  <si>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</si>
  <si>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</si>
  <si>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</si>
  <si>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</si>
  <si>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</si>
  <si>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</si>
  <si>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</si>
  <si>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</si>
  <si>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PIPS</t>
  </si>
  <si>
    <t>T1</t>
  </si>
  <si>
    <t>T3</t>
  </si>
  <si>
    <t>T5</t>
  </si>
  <si>
    <t>T6</t>
  </si>
  <si>
    <t>T7</t>
  </si>
  <si>
    <t>T8</t>
  </si>
  <si>
    <t>MEZCLA</t>
  </si>
  <si>
    <t>Sell stop pendiente. Cerrar el 02/08</t>
  </si>
  <si>
    <t>De 2011 a 2013</t>
  </si>
  <si>
    <t>Resultados de 2007 a 2013</t>
  </si>
</sst>
</file>

<file path=xl/styles.xml><?xml version="1.0" encoding="utf-8"?>
<styleSheet xmlns="http://schemas.openxmlformats.org/spreadsheetml/2006/main">
  <numFmts count="1">
    <numFmt numFmtId="164" formatCode="dd/mm/yy"/>
  </numFmts>
  <fonts count="20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2" sqref="N2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8" t="s">
        <v>35</v>
      </c>
      <c r="P2" s="38"/>
      <c r="Q2" s="38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1" workbookViewId="0">
      <selection activeCell="N2" sqref="N2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8" t="s">
        <v>35</v>
      </c>
      <c r="P2" s="38"/>
      <c r="Q2" s="38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workbookViewId="0">
      <selection activeCell="N2" sqref="N2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8" t="s">
        <v>35</v>
      </c>
      <c r="P2" s="38"/>
      <c r="Q2" s="38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topLeftCell="A2" workbookViewId="0">
      <selection activeCell="N2" sqref="N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8" t="s">
        <v>35</v>
      </c>
      <c r="P2" s="38"/>
      <c r="Q2" s="38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8" t="s">
        <v>35</v>
      </c>
      <c r="P2" s="38"/>
      <c r="Q2" s="38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topLeftCell="A2" workbookViewId="0">
      <selection activeCell="Q14" sqref="Q14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8" t="s">
        <v>35</v>
      </c>
      <c r="P2" s="38"/>
      <c r="Q2" s="38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60"/>
  <sheetViews>
    <sheetView tabSelected="1" topLeftCell="A24" workbookViewId="0">
      <selection activeCell="O55" sqref="O55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SUM(E4:E124)</f>
        <v>-166.86000000000016</v>
      </c>
      <c r="F2" s="6">
        <f t="shared" si="0"/>
        <v>7.3599999999995163</v>
      </c>
      <c r="G2">
        <f t="shared" si="0"/>
        <v>158.8599999999997</v>
      </c>
      <c r="H2" s="6">
        <f t="shared" si="0"/>
        <v>262.46999999999963</v>
      </c>
      <c r="I2" s="6">
        <f t="shared" si="0"/>
        <v>268.16999999999967</v>
      </c>
      <c r="J2">
        <f t="shared" si="0"/>
        <v>276.48999999999967</v>
      </c>
      <c r="K2">
        <f t="shared" si="0"/>
        <v>327.44999999999834</v>
      </c>
      <c r="L2">
        <f t="shared" si="0"/>
        <v>389.92999999999842</v>
      </c>
      <c r="M2" s="6">
        <f t="shared" si="0"/>
        <v>410.96999999999912</v>
      </c>
      <c r="N2" s="17">
        <f>SUM(N4:N60)*100</f>
        <v>6710.9999999999854</v>
      </c>
      <c r="O2" s="38" t="s">
        <v>35</v>
      </c>
      <c r="P2" s="38"/>
      <c r="Q2" s="38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4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7">
        <f>SUM(N20:N60)*100</f>
        <v>-4642.00000000004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7">
        <f>SUM(F29:F37)</f>
        <v>22.8599999999998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4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</row>
    <row r="34" spans="1:14">
      <c r="A34" s="4">
        <v>41386</v>
      </c>
      <c r="B34">
        <v>1438.96</v>
      </c>
      <c r="C34">
        <v>-1403.78</v>
      </c>
      <c r="D34">
        <f t="shared" si="1"/>
        <v>35.180000000000064</v>
      </c>
      <c r="E34">
        <v>14</v>
      </c>
      <c r="F34" s="5">
        <v>29</v>
      </c>
      <c r="G34" s="6">
        <v>44</v>
      </c>
      <c r="H34" s="6">
        <v>-17</v>
      </c>
      <c r="I34" s="6">
        <v>-17</v>
      </c>
      <c r="J34" s="6">
        <v>-17</v>
      </c>
      <c r="K34" s="6">
        <v>-17</v>
      </c>
      <c r="L34" s="6">
        <v>-17</v>
      </c>
      <c r="M34" s="6">
        <v>-17</v>
      </c>
    </row>
    <row r="35" spans="1:14">
      <c r="A35" s="4">
        <v>41386</v>
      </c>
      <c r="B35">
        <v>1438.96</v>
      </c>
      <c r="C35">
        <v>-1403.78</v>
      </c>
      <c r="D35">
        <f t="shared" ref="D35" si="3">SUM(B35:C35)</f>
        <v>35.180000000000064</v>
      </c>
      <c r="E35">
        <v>14</v>
      </c>
      <c r="F35" s="5">
        <v>29</v>
      </c>
      <c r="G35" s="6">
        <f>15*3-1</f>
        <v>44</v>
      </c>
      <c r="H35" s="6">
        <v>44</v>
      </c>
      <c r="I35" s="6">
        <v>44</v>
      </c>
      <c r="J35" s="6">
        <v>44</v>
      </c>
      <c r="K35" s="6">
        <v>44</v>
      </c>
      <c r="L35" s="6">
        <v>44</v>
      </c>
      <c r="M35" s="6">
        <v>44</v>
      </c>
    </row>
    <row r="36" spans="1:14">
      <c r="A36" s="4">
        <v>41393</v>
      </c>
      <c r="B36">
        <v>1478.73</v>
      </c>
      <c r="C36">
        <v>-1462.66</v>
      </c>
      <c r="D36">
        <f t="shared" si="1"/>
        <v>16.069999999999936</v>
      </c>
      <c r="E36" s="6">
        <v>-17</v>
      </c>
      <c r="F36" s="8">
        <v>-17</v>
      </c>
      <c r="G36" s="6">
        <v>-17</v>
      </c>
      <c r="H36" s="6">
        <v>-17</v>
      </c>
      <c r="I36" s="6">
        <v>-17</v>
      </c>
      <c r="J36" s="6">
        <v>-17</v>
      </c>
      <c r="K36" s="6">
        <v>-17</v>
      </c>
      <c r="L36" s="6">
        <v>-17</v>
      </c>
      <c r="M36" s="6">
        <v>-17</v>
      </c>
    </row>
    <row r="37" spans="1:14">
      <c r="A37" s="4">
        <v>41393</v>
      </c>
      <c r="B37">
        <v>1478.73</v>
      </c>
      <c r="C37">
        <v>-1462.66</v>
      </c>
      <c r="D37">
        <f t="shared" ref="D37" si="4">SUM(B37:C37)</f>
        <v>16.069999999999936</v>
      </c>
      <c r="E37" s="6">
        <v>-17</v>
      </c>
      <c r="F37" s="36">
        <v>-17</v>
      </c>
      <c r="G37" s="6">
        <v>-17</v>
      </c>
      <c r="H37" s="6">
        <v>-17</v>
      </c>
      <c r="I37" s="6">
        <v>-17</v>
      </c>
      <c r="J37" s="6">
        <v>-17</v>
      </c>
      <c r="K37" s="6">
        <v>-17</v>
      </c>
      <c r="L37" s="6">
        <v>-17</v>
      </c>
      <c r="M37" s="6">
        <v>-17</v>
      </c>
    </row>
    <row r="38" spans="1:14">
      <c r="A38" s="4"/>
      <c r="D38">
        <f t="shared" si="1"/>
        <v>0</v>
      </c>
      <c r="F38" s="5"/>
    </row>
    <row r="39" spans="1:14">
      <c r="A39" s="4">
        <v>41400</v>
      </c>
      <c r="B39">
        <v>1478.78</v>
      </c>
      <c r="C39">
        <v>-1464.42</v>
      </c>
      <c r="D39">
        <f t="shared" si="1"/>
        <v>14.3599999999999</v>
      </c>
      <c r="E39">
        <f>D39-1</f>
        <v>13.3599999999999</v>
      </c>
      <c r="F39" s="5">
        <f>D39*2-1</f>
        <v>27.7199999999998</v>
      </c>
      <c r="G39">
        <f>D39*3-1</f>
        <v>42.0799999999997</v>
      </c>
      <c r="H39">
        <f>D39*4-1</f>
        <v>56.4399999999996</v>
      </c>
      <c r="I39">
        <f>D39*5-1</f>
        <v>70.7999999999995</v>
      </c>
      <c r="J39">
        <f>D39*6-1</f>
        <v>85.1599999999994</v>
      </c>
      <c r="K39">
        <f>D39*7-1</f>
        <v>99.5199999999993</v>
      </c>
      <c r="L39">
        <f>D39*8-1</f>
        <v>113.8799999999992</v>
      </c>
      <c r="M39">
        <v>70.8</v>
      </c>
      <c r="N39" s="35">
        <f>SUM(F39:F44)</f>
        <v>-6.959999999999912</v>
      </c>
    </row>
    <row r="40" spans="1:14">
      <c r="A40" s="4">
        <v>41407</v>
      </c>
      <c r="B40">
        <v>1439.64</v>
      </c>
      <c r="C40">
        <v>-1425.8</v>
      </c>
      <c r="D40">
        <f t="shared" si="1"/>
        <v>13.840000000000146</v>
      </c>
      <c r="E40">
        <v>-15.84</v>
      </c>
      <c r="F40" s="30">
        <v>-15.84</v>
      </c>
      <c r="G40">
        <v>-15.84</v>
      </c>
      <c r="H40">
        <v>-15.84</v>
      </c>
      <c r="I40">
        <v>-15.84</v>
      </c>
      <c r="J40">
        <v>-15.84</v>
      </c>
      <c r="K40">
        <v>-15.84</v>
      </c>
      <c r="L40">
        <v>-15.84</v>
      </c>
      <c r="M40">
        <v>-15.84</v>
      </c>
    </row>
    <row r="41" spans="1:14">
      <c r="A41" s="4">
        <v>41407</v>
      </c>
      <c r="B41">
        <v>1439.64</v>
      </c>
      <c r="C41">
        <v>-1425.8</v>
      </c>
      <c r="D41">
        <f t="shared" ref="D41" si="5">SUM(B41:C41)</f>
        <v>13.840000000000146</v>
      </c>
      <c r="E41">
        <f>D41-1</f>
        <v>12.840000000000146</v>
      </c>
      <c r="F41" s="5">
        <f>D41*2-1</f>
        <v>26.680000000000291</v>
      </c>
      <c r="G41">
        <f>D41*3-1</f>
        <v>40.520000000000437</v>
      </c>
      <c r="H41">
        <f>D41*4-1</f>
        <v>54.360000000000582</v>
      </c>
      <c r="I41">
        <f>D41*5-1</f>
        <v>68.200000000000728</v>
      </c>
      <c r="J41">
        <f>D41*6-1</f>
        <v>82.040000000000873</v>
      </c>
      <c r="K41">
        <v>40.520000000000003</v>
      </c>
      <c r="L41">
        <v>40.520000000000003</v>
      </c>
      <c r="M41">
        <v>40.520000000000003</v>
      </c>
      <c r="N41" s="5"/>
    </row>
    <row r="42" spans="1:14">
      <c r="A42" s="4">
        <v>41414</v>
      </c>
      <c r="B42">
        <v>1399.37</v>
      </c>
      <c r="C42">
        <v>-1337.94</v>
      </c>
      <c r="D42">
        <f t="shared" si="1"/>
        <v>61.429999999999836</v>
      </c>
      <c r="E42" s="6">
        <v>-17</v>
      </c>
      <c r="F42" s="36">
        <v>-17</v>
      </c>
      <c r="G42" s="6">
        <v>-17</v>
      </c>
      <c r="H42" s="6">
        <v>-17</v>
      </c>
      <c r="I42" s="6">
        <v>-17</v>
      </c>
      <c r="J42" s="6">
        <v>-17</v>
      </c>
      <c r="K42" s="6">
        <v>-17</v>
      </c>
      <c r="L42" s="6">
        <v>-17</v>
      </c>
      <c r="M42" s="6">
        <v>-17</v>
      </c>
    </row>
    <row r="43" spans="1:14">
      <c r="A43" s="4">
        <v>41421</v>
      </c>
      <c r="B43">
        <v>1396.52</v>
      </c>
      <c r="C43">
        <v>-1384.26</v>
      </c>
      <c r="D43">
        <f t="shared" si="1"/>
        <v>12.259999999999991</v>
      </c>
      <c r="E43">
        <v>-14.26</v>
      </c>
      <c r="F43" s="36">
        <v>-14.26</v>
      </c>
      <c r="G43">
        <v>-14.26</v>
      </c>
      <c r="H43">
        <v>-14.26</v>
      </c>
      <c r="I43">
        <v>-14.26</v>
      </c>
      <c r="J43">
        <v>-14.26</v>
      </c>
      <c r="K43">
        <v>-14.26</v>
      </c>
      <c r="L43">
        <v>-14.26</v>
      </c>
      <c r="M43">
        <v>-14.26</v>
      </c>
    </row>
    <row r="44" spans="1:14">
      <c r="A44" s="4">
        <v>41421</v>
      </c>
      <c r="B44">
        <v>1396.52</v>
      </c>
      <c r="C44">
        <v>-1384.26</v>
      </c>
      <c r="D44">
        <f t="shared" si="1"/>
        <v>12.259999999999991</v>
      </c>
      <c r="E44">
        <v>-14.26</v>
      </c>
      <c r="F44" s="36">
        <v>-14.26</v>
      </c>
      <c r="G44">
        <v>-14.26</v>
      </c>
      <c r="H44">
        <v>-14.26</v>
      </c>
      <c r="I44">
        <v>-14.26</v>
      </c>
      <c r="J44">
        <v>-14.26</v>
      </c>
      <c r="K44">
        <v>-14.26</v>
      </c>
      <c r="L44">
        <v>-14.26</v>
      </c>
      <c r="M44">
        <v>-14.26</v>
      </c>
    </row>
    <row r="45" spans="1:14">
      <c r="A45" s="4"/>
      <c r="F45" s="5"/>
    </row>
    <row r="46" spans="1:14">
      <c r="A46" s="4">
        <v>41428</v>
      </c>
      <c r="B46">
        <v>1416.86</v>
      </c>
      <c r="C46">
        <v>-1390.79</v>
      </c>
      <c r="D46">
        <f t="shared" ref="D46:D56" si="6">SUM(B46:C46)</f>
        <v>26.069999999999936</v>
      </c>
      <c r="E46" s="6">
        <v>-17</v>
      </c>
      <c r="F46" s="8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35">
        <f>SUM(F46:F51)</f>
        <v>-13.64</v>
      </c>
    </row>
    <row r="47" spans="1:14">
      <c r="A47" s="4">
        <v>41428</v>
      </c>
      <c r="B47">
        <v>1416.86</v>
      </c>
      <c r="C47">
        <v>-1390.79</v>
      </c>
      <c r="D47">
        <f t="shared" si="6"/>
        <v>26.069999999999936</v>
      </c>
      <c r="E47" s="6">
        <v>-17</v>
      </c>
      <c r="F47" s="36">
        <v>-17</v>
      </c>
      <c r="G47" s="6">
        <v>-17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</row>
    <row r="48" spans="1:14">
      <c r="A48" s="4">
        <v>41435</v>
      </c>
      <c r="B48">
        <v>1388.89</v>
      </c>
      <c r="C48">
        <v>-1375.61</v>
      </c>
      <c r="D48">
        <f t="shared" si="6"/>
        <v>13.2800000000002</v>
      </c>
      <c r="E48" s="6">
        <v>-15.28</v>
      </c>
      <c r="F48" s="30">
        <v>-15.28</v>
      </c>
      <c r="G48" s="6">
        <v>-15.28</v>
      </c>
      <c r="H48" s="6">
        <v>-15.28</v>
      </c>
      <c r="I48" s="6">
        <v>-15.28</v>
      </c>
      <c r="J48" s="6">
        <v>-15.28</v>
      </c>
      <c r="K48" s="6">
        <v>-15.28</v>
      </c>
      <c r="L48" s="6">
        <v>-15.28</v>
      </c>
      <c r="M48" s="6">
        <v>-15.28</v>
      </c>
    </row>
    <row r="49" spans="1:15">
      <c r="A49" s="4">
        <v>41435</v>
      </c>
      <c r="B49">
        <v>1388.89</v>
      </c>
      <c r="C49">
        <v>-1375.61</v>
      </c>
      <c r="D49">
        <f t="shared" si="6"/>
        <v>13.2800000000002</v>
      </c>
      <c r="E49" s="6">
        <v>-15.28</v>
      </c>
      <c r="F49" s="30">
        <v>-15.28</v>
      </c>
      <c r="G49" s="6">
        <v>-15.28</v>
      </c>
      <c r="H49" s="6">
        <v>-15.28</v>
      </c>
      <c r="I49" s="6">
        <v>-15.28</v>
      </c>
      <c r="J49" s="6">
        <v>-15.28</v>
      </c>
      <c r="K49" s="6">
        <v>-15.28</v>
      </c>
      <c r="L49" s="6">
        <v>-15.28</v>
      </c>
      <c r="M49" s="6">
        <v>-15.28</v>
      </c>
    </row>
    <row r="50" spans="1:15">
      <c r="A50" s="4">
        <v>42538</v>
      </c>
      <c r="B50">
        <v>1391.79</v>
      </c>
      <c r="C50">
        <v>-1380.33</v>
      </c>
      <c r="D50">
        <f t="shared" si="6"/>
        <v>11.460000000000036</v>
      </c>
      <c r="E50" s="6">
        <f>11.46-1</f>
        <v>10.46</v>
      </c>
      <c r="F50" s="5">
        <f>11.46*2-1</f>
        <v>21.92</v>
      </c>
      <c r="G50" s="6">
        <f>D50*3-1</f>
        <v>33.380000000000109</v>
      </c>
      <c r="H50" s="6">
        <f>D50*4-1</f>
        <v>44.840000000000146</v>
      </c>
      <c r="I50" s="6">
        <f>D50*5-1</f>
        <v>56.300000000000182</v>
      </c>
      <c r="J50" s="6">
        <f>D50*6-1</f>
        <v>67.760000000000218</v>
      </c>
      <c r="K50" s="6">
        <f>E50*7-1</f>
        <v>72.22</v>
      </c>
      <c r="L50" s="6">
        <f>D50*8-1</f>
        <v>90.680000000000291</v>
      </c>
      <c r="M50" s="6">
        <f>D50*9-1</f>
        <v>102.14000000000033</v>
      </c>
    </row>
    <row r="51" spans="1:15">
      <c r="A51" s="4">
        <v>41449</v>
      </c>
      <c r="B51">
        <v>1301.1400000000001</v>
      </c>
      <c r="C51">
        <v>-1275.94</v>
      </c>
      <c r="D51">
        <f t="shared" si="6"/>
        <v>25.200000000000045</v>
      </c>
      <c r="E51">
        <v>14</v>
      </c>
      <c r="F51" s="5">
        <v>29</v>
      </c>
      <c r="G51">
        <v>44</v>
      </c>
      <c r="H51" s="6">
        <v>59</v>
      </c>
      <c r="I51">
        <v>74</v>
      </c>
      <c r="J51" s="6">
        <v>-17</v>
      </c>
      <c r="K51" s="6">
        <v>-17</v>
      </c>
      <c r="L51" s="6">
        <v>-17</v>
      </c>
      <c r="M51" s="6">
        <v>-17</v>
      </c>
    </row>
    <row r="52" spans="1:15">
      <c r="A52" s="4"/>
      <c r="F52" s="5"/>
      <c r="H52" s="6"/>
      <c r="J52" s="6"/>
      <c r="K52" s="6"/>
      <c r="L52" s="6"/>
      <c r="M52" s="6"/>
    </row>
    <row r="53" spans="1:15">
      <c r="A53" s="4">
        <v>41456</v>
      </c>
      <c r="B53">
        <v>1261.5999999999999</v>
      </c>
      <c r="C53">
        <v>-1224.92</v>
      </c>
      <c r="D53">
        <f t="shared" si="6"/>
        <v>36.679999999999836</v>
      </c>
      <c r="E53" s="6">
        <v>-17</v>
      </c>
      <c r="F53" s="8">
        <v>-17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35">
        <f>SUM(F53:F58)</f>
        <v>-39</v>
      </c>
    </row>
    <row r="54" spans="1:15">
      <c r="A54" s="4">
        <v>41456</v>
      </c>
      <c r="B54">
        <v>1261.5999999999999</v>
      </c>
      <c r="C54">
        <v>-1224.92</v>
      </c>
      <c r="D54">
        <f t="shared" ref="D54" si="7">SUM(B54:C54)</f>
        <v>36.679999999999836</v>
      </c>
      <c r="E54" s="6">
        <v>-17</v>
      </c>
      <c r="F54" s="8">
        <v>-17</v>
      </c>
      <c r="G54" s="6">
        <v>-17</v>
      </c>
      <c r="H54" s="6">
        <v>-17</v>
      </c>
      <c r="I54" s="6">
        <v>-17</v>
      </c>
      <c r="J54" s="6">
        <v>-17</v>
      </c>
      <c r="K54" s="6">
        <v>-17</v>
      </c>
      <c r="L54" s="6">
        <v>-17</v>
      </c>
      <c r="M54" s="6">
        <v>-17</v>
      </c>
      <c r="N54" s="35"/>
    </row>
    <row r="55" spans="1:15">
      <c r="A55" s="4">
        <v>41463</v>
      </c>
      <c r="B55">
        <v>1238.6600000000001</v>
      </c>
      <c r="C55">
        <v>-1215.58</v>
      </c>
      <c r="D55">
        <f t="shared" si="6"/>
        <v>23.080000000000155</v>
      </c>
      <c r="E55">
        <v>14</v>
      </c>
      <c r="F55" s="5">
        <v>29</v>
      </c>
      <c r="G55" s="6">
        <f>15*3-1</f>
        <v>44</v>
      </c>
      <c r="H55" s="6">
        <v>44</v>
      </c>
      <c r="I55" s="6">
        <v>44</v>
      </c>
      <c r="J55" s="6">
        <v>44</v>
      </c>
      <c r="K55" s="6">
        <v>44</v>
      </c>
      <c r="L55" s="6">
        <v>44</v>
      </c>
      <c r="M55" s="6">
        <v>44</v>
      </c>
      <c r="O55" t="s">
        <v>43</v>
      </c>
    </row>
    <row r="56" spans="1:15">
      <c r="A56" s="4">
        <v>41470</v>
      </c>
      <c r="B56">
        <v>1294.3699999999999</v>
      </c>
      <c r="C56">
        <v>-1273.8900000000001</v>
      </c>
      <c r="D56">
        <f t="shared" si="6"/>
        <v>20.479999999999791</v>
      </c>
      <c r="E56" s="6">
        <v>-17</v>
      </c>
      <c r="F56" s="8">
        <v>-17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</row>
    <row r="57" spans="1:15">
      <c r="A57" s="4">
        <v>41470</v>
      </c>
      <c r="B57">
        <v>1294.3699999999999</v>
      </c>
      <c r="C57">
        <v>-1273.8900000000001</v>
      </c>
      <c r="D57">
        <f t="shared" ref="D57" si="8">SUM(B57:C57)</f>
        <v>20.479999999999791</v>
      </c>
      <c r="E57" s="6">
        <v>-17</v>
      </c>
      <c r="F57" s="8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</row>
    <row r="58" spans="1:15">
      <c r="A58" s="4"/>
      <c r="E58" s="6"/>
      <c r="F58" s="30"/>
      <c r="G58" s="6"/>
      <c r="H58" s="6"/>
      <c r="I58" s="6"/>
      <c r="J58" s="6"/>
      <c r="K58" s="6"/>
      <c r="L58" s="6"/>
      <c r="M58" s="6"/>
    </row>
    <row r="60" spans="1:15">
      <c r="A60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B10" sqref="B10"/>
    </sheetView>
  </sheetViews>
  <sheetFormatPr baseColWidth="10" defaultRowHeight="12.75"/>
  <sheetData>
    <row r="1" spans="1:11">
      <c r="B1" s="5" t="s">
        <v>45</v>
      </c>
    </row>
    <row r="2" spans="1:11">
      <c r="B2">
        <f>SUM(B4:B10)</f>
        <v>1318.25</v>
      </c>
      <c r="C2">
        <f t="shared" ref="C2:J2" si="0">SUM(C4:C10)</f>
        <v>2409.09</v>
      </c>
      <c r="D2">
        <f t="shared" si="0"/>
        <v>2569.9</v>
      </c>
      <c r="E2">
        <f t="shared" si="0"/>
        <v>2717.79</v>
      </c>
      <c r="F2">
        <f t="shared" si="0"/>
        <v>2612.4700000000007</v>
      </c>
      <c r="G2">
        <f t="shared" si="0"/>
        <v>2550.96</v>
      </c>
      <c r="H2">
        <f t="shared" si="0"/>
        <v>2946.28</v>
      </c>
      <c r="I2">
        <f t="shared" si="0"/>
        <v>3087.2499999999995</v>
      </c>
      <c r="J2" s="6">
        <f t="shared" si="0"/>
        <v>3183.04</v>
      </c>
      <c r="K2" s="5">
        <f>SUM(K4:K10)</f>
        <v>3823.1099999999997</v>
      </c>
    </row>
    <row r="3" spans="1:11">
      <c r="B3" s="5" t="s">
        <v>36</v>
      </c>
      <c r="C3" s="5" t="s">
        <v>12</v>
      </c>
      <c r="D3" s="5" t="s">
        <v>37</v>
      </c>
      <c r="E3" s="5" t="s">
        <v>20</v>
      </c>
      <c r="F3" s="5" t="s">
        <v>38</v>
      </c>
      <c r="G3" s="5" t="s">
        <v>39</v>
      </c>
      <c r="H3" s="5" t="s">
        <v>40</v>
      </c>
      <c r="I3" s="5" t="s">
        <v>41</v>
      </c>
      <c r="J3" s="5" t="s">
        <v>23</v>
      </c>
      <c r="K3" s="5" t="s">
        <v>42</v>
      </c>
    </row>
    <row r="4" spans="1:11">
      <c r="A4" s="5">
        <v>2007</v>
      </c>
      <c r="B4">
        <v>146.5</v>
      </c>
      <c r="C4">
        <v>297</v>
      </c>
      <c r="D4">
        <v>318.7</v>
      </c>
      <c r="E4">
        <v>312.3</v>
      </c>
      <c r="F4" s="5">
        <v>469.9</v>
      </c>
      <c r="G4">
        <v>395.6</v>
      </c>
      <c r="H4">
        <v>433.8</v>
      </c>
      <c r="I4">
        <v>447.5</v>
      </c>
      <c r="J4">
        <v>428.6</v>
      </c>
      <c r="K4">
        <v>452.4</v>
      </c>
    </row>
    <row r="5" spans="1:11">
      <c r="A5" s="5">
        <v>2008</v>
      </c>
      <c r="B5">
        <v>308.60000000000002</v>
      </c>
      <c r="C5">
        <v>545.79999999999995</v>
      </c>
      <c r="D5">
        <v>521</v>
      </c>
      <c r="E5" s="5">
        <v>555.9</v>
      </c>
      <c r="F5">
        <v>394.6</v>
      </c>
      <c r="G5">
        <v>233.2</v>
      </c>
      <c r="H5">
        <v>306.2</v>
      </c>
      <c r="I5">
        <v>297.2</v>
      </c>
      <c r="J5">
        <v>258.2</v>
      </c>
      <c r="K5">
        <v>411</v>
      </c>
    </row>
    <row r="6" spans="1:11">
      <c r="A6" s="5">
        <v>2009</v>
      </c>
      <c r="B6">
        <v>315.75</v>
      </c>
      <c r="C6">
        <v>434.62</v>
      </c>
      <c r="D6">
        <v>422.9</v>
      </c>
      <c r="E6">
        <v>579.75</v>
      </c>
      <c r="F6">
        <v>528.4</v>
      </c>
      <c r="G6">
        <v>405.05</v>
      </c>
      <c r="H6">
        <v>405.36</v>
      </c>
      <c r="I6">
        <v>264.39</v>
      </c>
      <c r="J6">
        <v>303.42</v>
      </c>
      <c r="K6" s="5">
        <v>642.86</v>
      </c>
    </row>
    <row r="7" spans="1:11">
      <c r="A7" s="5">
        <v>2010</v>
      </c>
      <c r="B7">
        <v>292.60000000000002</v>
      </c>
      <c r="C7" s="5">
        <v>388.72</v>
      </c>
      <c r="D7">
        <v>203.4</v>
      </c>
      <c r="E7">
        <v>58.8</v>
      </c>
      <c r="F7" s="36">
        <v>-111.11</v>
      </c>
      <c r="G7" s="36">
        <v>-47.7</v>
      </c>
      <c r="H7">
        <v>9.7100000000000009</v>
      </c>
      <c r="I7">
        <v>50.92</v>
      </c>
      <c r="J7">
        <v>26.88</v>
      </c>
      <c r="K7">
        <v>337.91</v>
      </c>
    </row>
    <row r="8" spans="1:11">
      <c r="A8" s="5">
        <v>2011</v>
      </c>
      <c r="B8">
        <v>194.16</v>
      </c>
      <c r="C8">
        <v>524.70000000000005</v>
      </c>
      <c r="D8">
        <v>726.02</v>
      </c>
      <c r="E8">
        <v>781.13</v>
      </c>
      <c r="F8">
        <v>846.94</v>
      </c>
      <c r="G8">
        <v>945.2</v>
      </c>
      <c r="H8">
        <v>1004.11</v>
      </c>
      <c r="I8">
        <v>1093.02</v>
      </c>
      <c r="J8" s="5">
        <v>1191.6300000000001</v>
      </c>
      <c r="K8">
        <v>1138.2</v>
      </c>
    </row>
    <row r="9" spans="1:11">
      <c r="A9" s="5">
        <v>2012</v>
      </c>
      <c r="B9">
        <v>193.5</v>
      </c>
      <c r="C9">
        <v>176.89</v>
      </c>
      <c r="D9">
        <v>185.02</v>
      </c>
      <c r="E9">
        <v>133.44</v>
      </c>
      <c r="F9">
        <v>181.57</v>
      </c>
      <c r="G9">
        <v>292.12</v>
      </c>
      <c r="H9">
        <v>408.65</v>
      </c>
      <c r="I9">
        <v>493.29</v>
      </c>
      <c r="J9">
        <v>512.34</v>
      </c>
      <c r="K9" s="5">
        <v>720.99</v>
      </c>
    </row>
    <row r="10" spans="1:11">
      <c r="A10" s="5">
        <v>2013</v>
      </c>
      <c r="B10" s="36">
        <v>-132.86000000000001</v>
      </c>
      <c r="C10">
        <v>41.36</v>
      </c>
      <c r="D10">
        <v>192.86</v>
      </c>
      <c r="E10">
        <v>296.47000000000003</v>
      </c>
      <c r="F10">
        <v>302.17</v>
      </c>
      <c r="G10">
        <v>327.49</v>
      </c>
      <c r="H10">
        <v>378.45</v>
      </c>
      <c r="I10">
        <v>440.93</v>
      </c>
      <c r="J10" s="5">
        <v>461.97</v>
      </c>
      <c r="K10">
        <v>119.75</v>
      </c>
    </row>
    <row r="12" spans="1:11">
      <c r="B12" s="5" t="s">
        <v>44</v>
      </c>
    </row>
    <row r="13" spans="1:11">
      <c r="B13">
        <f>SUM(B8:B10)</f>
        <v>254.79999999999995</v>
      </c>
      <c r="C13">
        <f t="shared" ref="C13:K13" si="1">SUM(C8:C10)</f>
        <v>742.95</v>
      </c>
      <c r="D13">
        <f t="shared" si="1"/>
        <v>1103.9000000000001</v>
      </c>
      <c r="E13">
        <f t="shared" si="1"/>
        <v>1211.04</v>
      </c>
      <c r="F13">
        <f t="shared" si="1"/>
        <v>1330.68</v>
      </c>
      <c r="G13">
        <f t="shared" si="1"/>
        <v>1564.8100000000002</v>
      </c>
      <c r="H13">
        <f t="shared" si="1"/>
        <v>1791.21</v>
      </c>
      <c r="I13">
        <f t="shared" si="1"/>
        <v>2027.24</v>
      </c>
      <c r="J13" s="5">
        <f t="shared" si="1"/>
        <v>2165.9400000000005</v>
      </c>
      <c r="K13">
        <f t="shared" si="1"/>
        <v>1978.94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Resultado global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2013-07-20T11:28:57Z</dcterms:modified>
</cp:coreProperties>
</file>