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Usuario\Desktop\"/>
    </mc:Choice>
  </mc:AlternateContent>
  <workbookProtection workbookPassword="DDF9" lockStructure="1"/>
  <bookViews>
    <workbookView xWindow="0" yWindow="0" windowWidth="20490" windowHeight="7755"/>
  </bookViews>
  <sheets>
    <sheet name="Tabla" sheetId="2" r:id="rId1"/>
    <sheet name="Instrucciones" sheetId="3" r:id="rId2"/>
  </sheets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9" i="2" l="1"/>
  <c r="D8" i="2"/>
  <c r="Q8" i="2"/>
  <c r="P8" i="2"/>
  <c r="O8" i="2"/>
  <c r="N8" i="2"/>
  <c r="M8" i="2"/>
  <c r="L8" i="2"/>
  <c r="K8" i="2"/>
  <c r="J8" i="2"/>
  <c r="I8" i="2"/>
  <c r="H8" i="2"/>
  <c r="G8" i="2"/>
  <c r="F8" i="2"/>
  <c r="E8" i="2"/>
  <c r="C8" i="2"/>
  <c r="Q9" i="2"/>
  <c r="P9" i="2"/>
  <c r="O9" i="2"/>
  <c r="N9" i="2"/>
  <c r="M9" i="2"/>
  <c r="L9" i="2"/>
  <c r="K9" i="2"/>
  <c r="J9" i="2"/>
  <c r="I9" i="2"/>
  <c r="H9" i="2"/>
  <c r="G9" i="2"/>
  <c r="F9" i="2"/>
  <c r="E9" i="2"/>
  <c r="C9" i="2"/>
  <c r="O2" i="2"/>
  <c r="C10" i="2"/>
  <c r="E4" i="2"/>
  <c r="H49" i="2"/>
  <c r="Q10" i="2"/>
  <c r="P10" i="2"/>
  <c r="O10" i="2"/>
  <c r="N10" i="2"/>
  <c r="M10" i="2"/>
  <c r="L10" i="2"/>
  <c r="K10" i="2"/>
  <c r="J10" i="2"/>
  <c r="I10" i="2"/>
  <c r="H10" i="2"/>
  <c r="G10" i="2"/>
  <c r="F10" i="2"/>
  <c r="E10" i="2"/>
  <c r="D10" i="2"/>
  <c r="F16" i="2"/>
  <c r="I15" i="2"/>
  <c r="I17" i="2"/>
  <c r="I19" i="2"/>
  <c r="I21" i="2"/>
  <c r="I23" i="2"/>
  <c r="I25" i="2"/>
  <c r="I27" i="2"/>
  <c r="I29" i="2"/>
  <c r="I31" i="2"/>
  <c r="I33" i="2"/>
  <c r="I35" i="2"/>
  <c r="I37" i="2"/>
  <c r="I39" i="2"/>
  <c r="I41" i="2"/>
  <c r="I43" i="2"/>
  <c r="I45" i="2"/>
  <c r="I47" i="2"/>
  <c r="I49" i="2"/>
  <c r="J14" i="2"/>
  <c r="J16" i="2"/>
  <c r="J18" i="2"/>
  <c r="J20" i="2"/>
  <c r="J22" i="2"/>
  <c r="J24" i="2"/>
  <c r="J26" i="2"/>
  <c r="J28" i="2"/>
  <c r="J30" i="2"/>
  <c r="J32" i="2"/>
  <c r="J34" i="2"/>
  <c r="J36" i="2"/>
  <c r="J38" i="2"/>
  <c r="J40" i="2"/>
  <c r="J42" i="2"/>
  <c r="J44" i="2"/>
  <c r="J46" i="2"/>
  <c r="J48" i="2"/>
  <c r="K13" i="2"/>
  <c r="K15" i="2"/>
  <c r="K17" i="2"/>
  <c r="K19" i="2"/>
  <c r="K21" i="2"/>
  <c r="K23" i="2"/>
  <c r="K25" i="2"/>
  <c r="K27" i="2"/>
  <c r="K29" i="2"/>
  <c r="K31" i="2"/>
  <c r="K33" i="2"/>
  <c r="K35" i="2"/>
  <c r="K37" i="2"/>
  <c r="K39" i="2"/>
  <c r="K41" i="2"/>
  <c r="K43" i="2"/>
  <c r="K45" i="2"/>
  <c r="K47" i="2"/>
  <c r="K49" i="2"/>
  <c r="L14" i="2"/>
  <c r="L16" i="2"/>
  <c r="L18" i="2"/>
  <c r="L20" i="2"/>
  <c r="L22" i="2"/>
  <c r="L24" i="2"/>
  <c r="L26" i="2"/>
  <c r="L28" i="2"/>
  <c r="L30" i="2"/>
  <c r="L32" i="2"/>
  <c r="L34" i="2"/>
  <c r="L36" i="2"/>
  <c r="L38" i="2"/>
  <c r="L40" i="2"/>
  <c r="L42" i="2"/>
  <c r="L44" i="2"/>
  <c r="L46" i="2"/>
  <c r="L48" i="2"/>
  <c r="M13" i="2"/>
  <c r="M15" i="2"/>
  <c r="M17" i="2"/>
  <c r="M19" i="2"/>
  <c r="M21" i="2"/>
  <c r="M23" i="2"/>
  <c r="M25" i="2"/>
  <c r="M27" i="2"/>
  <c r="M29" i="2"/>
  <c r="M31" i="2"/>
  <c r="M33" i="2"/>
  <c r="M35" i="2"/>
  <c r="M37" i="2"/>
  <c r="M39" i="2"/>
  <c r="M41" i="2"/>
  <c r="M43" i="2"/>
  <c r="M45" i="2"/>
  <c r="M47" i="2"/>
  <c r="M49" i="2"/>
  <c r="N14" i="2"/>
  <c r="N16" i="2"/>
  <c r="N18" i="2"/>
  <c r="N20" i="2"/>
  <c r="N22" i="2"/>
  <c r="N24" i="2"/>
  <c r="N26" i="2"/>
  <c r="N28" i="2"/>
  <c r="N30" i="2"/>
  <c r="N32" i="2"/>
  <c r="N34" i="2"/>
  <c r="N36" i="2"/>
  <c r="N38" i="2"/>
  <c r="N40" i="2"/>
  <c r="N42" i="2"/>
  <c r="N44" i="2"/>
  <c r="N46" i="2"/>
  <c r="N48" i="2"/>
  <c r="O13" i="2"/>
  <c r="O15" i="2"/>
  <c r="O17" i="2"/>
  <c r="O19" i="2"/>
  <c r="O21" i="2"/>
  <c r="O23" i="2"/>
  <c r="O25" i="2"/>
  <c r="O27" i="2"/>
  <c r="O29" i="2"/>
  <c r="O31" i="2"/>
  <c r="O33" i="2"/>
  <c r="O35" i="2"/>
  <c r="O37" i="2"/>
  <c r="O39" i="2"/>
  <c r="O41" i="2"/>
  <c r="O43" i="2"/>
  <c r="O45" i="2"/>
  <c r="O47" i="2"/>
  <c r="O49" i="2"/>
  <c r="P14" i="2"/>
  <c r="P16" i="2"/>
  <c r="P18" i="2"/>
  <c r="P20" i="2"/>
  <c r="P22" i="2"/>
  <c r="P24" i="2"/>
  <c r="P26" i="2"/>
  <c r="P28" i="2"/>
  <c r="P30" i="2"/>
  <c r="P32" i="2"/>
  <c r="P34" i="2"/>
  <c r="P36" i="2"/>
  <c r="P38" i="2"/>
  <c r="P40" i="2"/>
  <c r="P42" i="2"/>
  <c r="P44" i="2"/>
  <c r="P46" i="2"/>
  <c r="P48" i="2"/>
  <c r="Q13" i="2"/>
  <c r="Q15" i="2"/>
  <c r="Q17" i="2"/>
  <c r="Q19" i="2"/>
  <c r="Q21" i="2"/>
  <c r="Q23" i="2"/>
  <c r="Q25" i="2"/>
  <c r="Q27" i="2"/>
  <c r="Q29" i="2"/>
  <c r="Q31" i="2"/>
  <c r="Q33" i="2"/>
  <c r="Q35" i="2"/>
  <c r="Q37" i="2"/>
  <c r="Q39" i="2"/>
  <c r="Q41" i="2"/>
  <c r="Q43" i="2"/>
  <c r="Q45" i="2"/>
  <c r="Q47" i="2"/>
  <c r="Q49" i="2"/>
  <c r="I14" i="2"/>
  <c r="I16" i="2"/>
  <c r="I18" i="2"/>
  <c r="I20" i="2"/>
  <c r="I22" i="2"/>
  <c r="I24" i="2"/>
  <c r="I26" i="2"/>
  <c r="I28" i="2"/>
  <c r="I30" i="2"/>
  <c r="I32" i="2"/>
  <c r="I34" i="2"/>
  <c r="I36" i="2"/>
  <c r="I38" i="2"/>
  <c r="I40" i="2"/>
  <c r="I42" i="2"/>
  <c r="I44" i="2"/>
  <c r="I46" i="2"/>
  <c r="I48" i="2"/>
  <c r="J13" i="2"/>
  <c r="J15" i="2"/>
  <c r="J17" i="2"/>
  <c r="J19" i="2"/>
  <c r="J21" i="2"/>
  <c r="J23" i="2"/>
  <c r="J25" i="2"/>
  <c r="J27" i="2"/>
  <c r="J29" i="2"/>
  <c r="J31" i="2"/>
  <c r="J33" i="2"/>
  <c r="J35" i="2"/>
  <c r="J37" i="2"/>
  <c r="J39" i="2"/>
  <c r="J41" i="2"/>
  <c r="J43" i="2"/>
  <c r="J45" i="2"/>
  <c r="J47" i="2"/>
  <c r="J49" i="2"/>
  <c r="K14" i="2"/>
  <c r="K16" i="2"/>
  <c r="K18" i="2"/>
  <c r="K20" i="2"/>
  <c r="K22" i="2"/>
  <c r="K24" i="2"/>
  <c r="K26" i="2"/>
  <c r="K28" i="2"/>
  <c r="K30" i="2"/>
  <c r="K32" i="2"/>
  <c r="K34" i="2"/>
  <c r="K36" i="2"/>
  <c r="K38" i="2"/>
  <c r="K40" i="2"/>
  <c r="K42" i="2"/>
  <c r="K44" i="2"/>
  <c r="K46" i="2"/>
  <c r="K48" i="2"/>
  <c r="L13" i="2"/>
  <c r="L15" i="2"/>
  <c r="L17" i="2"/>
  <c r="L19" i="2"/>
  <c r="L21" i="2"/>
  <c r="L23" i="2"/>
  <c r="L25" i="2"/>
  <c r="L27" i="2"/>
  <c r="L29" i="2"/>
  <c r="L31" i="2"/>
  <c r="L33" i="2"/>
  <c r="L35" i="2"/>
  <c r="L37" i="2"/>
  <c r="L39" i="2"/>
  <c r="L41" i="2"/>
  <c r="L43" i="2"/>
  <c r="L45" i="2"/>
  <c r="L47" i="2"/>
  <c r="L49" i="2"/>
  <c r="M14" i="2"/>
  <c r="M16" i="2"/>
  <c r="M18" i="2"/>
  <c r="M20" i="2"/>
  <c r="M22" i="2"/>
  <c r="M24" i="2"/>
  <c r="M26" i="2"/>
  <c r="M28" i="2"/>
  <c r="M30" i="2"/>
  <c r="M32" i="2"/>
  <c r="M34" i="2"/>
  <c r="M36" i="2"/>
  <c r="M38" i="2"/>
  <c r="M40" i="2"/>
  <c r="M42" i="2"/>
  <c r="M44" i="2"/>
  <c r="M46" i="2"/>
  <c r="M48" i="2"/>
  <c r="N13" i="2"/>
  <c r="N15" i="2"/>
  <c r="N17" i="2"/>
  <c r="N19" i="2"/>
  <c r="N21" i="2"/>
  <c r="N23" i="2"/>
  <c r="N25" i="2"/>
  <c r="N27" i="2"/>
  <c r="N29" i="2"/>
  <c r="N31" i="2"/>
  <c r="N33" i="2"/>
  <c r="N35" i="2"/>
  <c r="N37" i="2"/>
  <c r="N39" i="2"/>
  <c r="N41" i="2"/>
  <c r="N43" i="2"/>
  <c r="N45" i="2"/>
  <c r="N47" i="2"/>
  <c r="N49" i="2"/>
  <c r="O14" i="2"/>
  <c r="O16" i="2"/>
  <c r="O18" i="2"/>
  <c r="O20" i="2"/>
  <c r="O22" i="2"/>
  <c r="O24" i="2"/>
  <c r="O26" i="2"/>
  <c r="O28" i="2"/>
  <c r="O30" i="2"/>
  <c r="O32" i="2"/>
  <c r="O34" i="2"/>
  <c r="O36" i="2"/>
  <c r="O38" i="2"/>
  <c r="O40" i="2"/>
  <c r="O42" i="2"/>
  <c r="O44" i="2"/>
  <c r="O46" i="2"/>
  <c r="O48" i="2"/>
  <c r="P13" i="2"/>
  <c r="P15" i="2"/>
  <c r="P17" i="2"/>
  <c r="P19" i="2"/>
  <c r="P21" i="2"/>
  <c r="P23" i="2"/>
  <c r="P25" i="2"/>
  <c r="P27" i="2"/>
  <c r="P29" i="2"/>
  <c r="P31" i="2"/>
  <c r="P33" i="2"/>
  <c r="P35" i="2"/>
  <c r="P37" i="2"/>
  <c r="P39" i="2"/>
  <c r="P41" i="2"/>
  <c r="P43" i="2"/>
  <c r="P45" i="2"/>
  <c r="P47" i="2"/>
  <c r="P49" i="2"/>
  <c r="Q14" i="2"/>
  <c r="Q16" i="2"/>
  <c r="Q18" i="2"/>
  <c r="Q20" i="2"/>
  <c r="Q22" i="2"/>
  <c r="Q24" i="2"/>
  <c r="Q26" i="2"/>
  <c r="Q28" i="2"/>
  <c r="Q30" i="2"/>
  <c r="Q32" i="2"/>
  <c r="Q34" i="2"/>
  <c r="Q36" i="2"/>
  <c r="Q38" i="2"/>
  <c r="Q40" i="2"/>
  <c r="Q42" i="2"/>
  <c r="Q44" i="2"/>
  <c r="Q46" i="2"/>
  <c r="Q48" i="2"/>
  <c r="F13" i="2"/>
  <c r="H13" i="2"/>
  <c r="D13" i="2"/>
  <c r="C14" i="2"/>
  <c r="C16" i="2"/>
  <c r="C18" i="2"/>
  <c r="C20" i="2"/>
  <c r="C22" i="2"/>
  <c r="C24" i="2"/>
  <c r="C26" i="2"/>
  <c r="C28" i="2"/>
  <c r="C30" i="2"/>
  <c r="C32" i="2"/>
  <c r="C34" i="2"/>
  <c r="C36" i="2"/>
  <c r="C38" i="2"/>
  <c r="C40" i="2"/>
  <c r="C42" i="2"/>
  <c r="C44" i="2"/>
  <c r="C46" i="2"/>
  <c r="C48" i="2"/>
  <c r="D14" i="2"/>
  <c r="D16" i="2"/>
  <c r="D18" i="2"/>
  <c r="D20" i="2"/>
  <c r="D22" i="2"/>
  <c r="D24" i="2"/>
  <c r="D26" i="2"/>
  <c r="D28" i="2"/>
  <c r="D30" i="2"/>
  <c r="D32" i="2"/>
  <c r="D34" i="2"/>
  <c r="D36" i="2"/>
  <c r="D38" i="2"/>
  <c r="D40" i="2"/>
  <c r="D42" i="2"/>
  <c r="D44" i="2"/>
  <c r="D46" i="2"/>
  <c r="D48" i="2"/>
  <c r="E14" i="2"/>
  <c r="E16" i="2"/>
  <c r="E18" i="2"/>
  <c r="E20" i="2"/>
  <c r="E22" i="2"/>
  <c r="E24" i="2"/>
  <c r="E26" i="2"/>
  <c r="E28" i="2"/>
  <c r="E30" i="2"/>
  <c r="E32" i="2"/>
  <c r="E34" i="2"/>
  <c r="E36" i="2"/>
  <c r="E38" i="2"/>
  <c r="E40" i="2"/>
  <c r="E42" i="2"/>
  <c r="E44" i="2"/>
  <c r="E46" i="2"/>
  <c r="E48" i="2"/>
  <c r="F14" i="2"/>
  <c r="F18" i="2"/>
  <c r="F20" i="2"/>
  <c r="F22" i="2"/>
  <c r="G14" i="2"/>
  <c r="G16" i="2"/>
  <c r="G18" i="2"/>
  <c r="G20" i="2"/>
  <c r="G22" i="2"/>
  <c r="G24" i="2"/>
  <c r="G26" i="2"/>
  <c r="G28" i="2"/>
  <c r="G30" i="2"/>
  <c r="G32" i="2"/>
  <c r="G34" i="2"/>
  <c r="G36" i="2"/>
  <c r="G38" i="2"/>
  <c r="G40" i="2"/>
  <c r="G42" i="2"/>
  <c r="G44" i="2"/>
  <c r="G46" i="2"/>
  <c r="G48" i="2"/>
  <c r="F24" i="2"/>
  <c r="F26" i="2"/>
  <c r="F28" i="2"/>
  <c r="F30" i="2"/>
  <c r="F32" i="2"/>
  <c r="F34" i="2"/>
  <c r="F36" i="2"/>
  <c r="F38" i="2"/>
  <c r="F40" i="2"/>
  <c r="F42" i="2"/>
  <c r="F44" i="2"/>
  <c r="F46" i="2"/>
  <c r="F48" i="2"/>
  <c r="H14" i="2"/>
  <c r="H16" i="2"/>
  <c r="H18" i="2"/>
  <c r="H20" i="2"/>
  <c r="H22" i="2"/>
  <c r="H24" i="2"/>
  <c r="H26" i="2"/>
  <c r="H28" i="2"/>
  <c r="H30" i="2"/>
  <c r="H32" i="2"/>
  <c r="H34" i="2"/>
  <c r="H36" i="2"/>
  <c r="H38" i="2"/>
  <c r="H40" i="2"/>
  <c r="H42" i="2"/>
  <c r="H44" i="2"/>
  <c r="H46" i="2"/>
  <c r="H48" i="2"/>
  <c r="I13" i="2"/>
  <c r="G13" i="2"/>
  <c r="C13" i="2"/>
  <c r="E13" i="2"/>
  <c r="C15" i="2"/>
  <c r="C17" i="2"/>
  <c r="C19" i="2"/>
  <c r="C21" i="2"/>
  <c r="C23" i="2"/>
  <c r="C25" i="2"/>
  <c r="C27" i="2"/>
  <c r="C29" i="2"/>
  <c r="C31" i="2"/>
  <c r="C33" i="2"/>
  <c r="C35" i="2"/>
  <c r="C37" i="2"/>
  <c r="C39" i="2"/>
  <c r="C41" i="2"/>
  <c r="C43" i="2"/>
  <c r="C45" i="2"/>
  <c r="C47" i="2"/>
  <c r="C49" i="2"/>
  <c r="D15" i="2"/>
  <c r="D17" i="2"/>
  <c r="D19" i="2"/>
  <c r="D21" i="2"/>
  <c r="D23" i="2"/>
  <c r="D25" i="2"/>
  <c r="D27" i="2"/>
  <c r="D29" i="2"/>
  <c r="D31" i="2"/>
  <c r="D33" i="2"/>
  <c r="D35" i="2"/>
  <c r="D37" i="2"/>
  <c r="D39" i="2"/>
  <c r="D41" i="2"/>
  <c r="D43" i="2"/>
  <c r="D45" i="2"/>
  <c r="D47" i="2"/>
  <c r="D49" i="2"/>
  <c r="E15" i="2"/>
  <c r="E17" i="2"/>
  <c r="E19" i="2"/>
  <c r="E21" i="2"/>
  <c r="E23" i="2"/>
  <c r="E25" i="2"/>
  <c r="E27" i="2"/>
  <c r="E29" i="2"/>
  <c r="E31" i="2"/>
  <c r="E33" i="2"/>
  <c r="E35" i="2"/>
  <c r="E37" i="2"/>
  <c r="E39" i="2"/>
  <c r="E41" i="2"/>
  <c r="E43" i="2"/>
  <c r="E45" i="2"/>
  <c r="E47" i="2"/>
  <c r="E49" i="2"/>
  <c r="F15" i="2"/>
  <c r="F17" i="2"/>
  <c r="F19" i="2"/>
  <c r="F21" i="2"/>
  <c r="F23" i="2"/>
  <c r="G15" i="2"/>
  <c r="G17" i="2"/>
  <c r="G19" i="2"/>
  <c r="G21" i="2"/>
  <c r="G23" i="2"/>
  <c r="G25" i="2"/>
  <c r="G27" i="2"/>
  <c r="G29" i="2"/>
  <c r="G31" i="2"/>
  <c r="G33" i="2"/>
  <c r="G35" i="2"/>
  <c r="G37" i="2"/>
  <c r="G39" i="2"/>
  <c r="G41" i="2"/>
  <c r="G43" i="2"/>
  <c r="G45" i="2"/>
  <c r="G47" i="2"/>
  <c r="G49" i="2"/>
  <c r="F25" i="2"/>
  <c r="F27" i="2"/>
  <c r="F29" i="2"/>
  <c r="F31" i="2"/>
  <c r="F33" i="2"/>
  <c r="F35" i="2"/>
  <c r="F37" i="2"/>
  <c r="F39" i="2"/>
  <c r="F41" i="2"/>
  <c r="F43" i="2"/>
  <c r="F45" i="2"/>
  <c r="F47" i="2"/>
  <c r="F49" i="2"/>
  <c r="H15" i="2"/>
  <c r="H17" i="2"/>
  <c r="H19" i="2"/>
  <c r="H21" i="2"/>
  <c r="H23" i="2"/>
  <c r="H25" i="2"/>
  <c r="H27" i="2"/>
  <c r="H29" i="2"/>
  <c r="H31" i="2"/>
  <c r="H33" i="2"/>
  <c r="H35" i="2"/>
  <c r="H37" i="2"/>
  <c r="H39" i="2"/>
  <c r="H41" i="2"/>
  <c r="H43" i="2"/>
  <c r="H45" i="2"/>
  <c r="H47" i="2"/>
</calcChain>
</file>

<file path=xl/sharedStrings.xml><?xml version="1.0" encoding="utf-8"?>
<sst xmlns="http://schemas.openxmlformats.org/spreadsheetml/2006/main" count="43" uniqueCount="41">
  <si>
    <t>Apalancamiento REAL</t>
  </si>
  <si>
    <t>Lote</t>
  </si>
  <si>
    <t xml:space="preserve">Monto </t>
  </si>
  <si>
    <t>Valor del PIP</t>
  </si>
  <si>
    <t>MOVIMIENTO EXPRESADO EN $</t>
  </si>
  <si>
    <t>Movimiento en PIPS (+/-)</t>
  </si>
  <si>
    <t>El monto significa la cantidad en nuestra cuenta</t>
  </si>
  <si>
    <t>Esto nos ayuda a tener un amplio panorama para analizar cuales deberian ser nuestros limites de TP y SL</t>
  </si>
  <si>
    <t>Además de entender bien el apalancamiento REAL que estamos usando en cada operación</t>
  </si>
  <si>
    <t>Lote es la cantidad en unidades deacuerdo a nuestro tipo de cuenta</t>
  </si>
  <si>
    <t>Estándar</t>
  </si>
  <si>
    <t>unidades</t>
  </si>
  <si>
    <t>Mini</t>
  </si>
  <si>
    <t>Micro</t>
  </si>
  <si>
    <t>Esta es una tabla muy sencilla de utilizar, su principal objetivo es darnos un amplio panorama de la operación que estamos por realizar</t>
  </si>
  <si>
    <t>Por ejemplo:</t>
  </si>
  <si>
    <t>Espero que les sea util</t>
  </si>
  <si>
    <t>INSTRUCCIONES PARA EL USO DE LA TABLA</t>
  </si>
  <si>
    <t>NOTA IMPORTANTE</t>
  </si>
  <si>
    <t>Porcentaje Arriesgado</t>
  </si>
  <si>
    <t>Apalancamiento</t>
  </si>
  <si>
    <t>:1</t>
  </si>
  <si>
    <t>Basicamente nos guiamos por colores</t>
  </si>
  <si>
    <t>IMPOSIBLE OPERAR</t>
  </si>
  <si>
    <t>PRECAUCION</t>
  </si>
  <si>
    <t>OPERACIONES POSIBLES</t>
  </si>
  <si>
    <t>¡CUENTA REVENTADA!</t>
  </si>
  <si>
    <t>Es importante leer y aprender sobre "Gestión Monetaria" pues no es muy aconsejable operar al tope de nuestro apalancamiento</t>
  </si>
  <si>
    <t>MMB Forex</t>
  </si>
  <si>
    <t>.</t>
  </si>
  <si>
    <t>EQUIVALENCIA EN UNIDADES</t>
  </si>
  <si>
    <t>TAMAÑO DE LOTES</t>
  </si>
  <si>
    <t>Insertamos tambien el porcentaje de riesgo que planeamos en nuestra "Gestión Monetaria" por ejemplo: 2%</t>
  </si>
  <si>
    <t>Entonces ponemos esos datos en nuestra tabla, en monto ponemos estos 3.000 y como estamos</t>
  </si>
  <si>
    <t>Digamos que tenemos una cuenta mini con aplancamiento 50:1 y nuestro primer depósito es de US$ 3.000</t>
  </si>
  <si>
    <t>en una cuenta mini en Lote ponemos 10000 (diez mil unidades)</t>
  </si>
  <si>
    <t>Inmediatamente podremos ver cual seria nuestro apalancamiento REAL justo debajo de las celdas de tamaños de lote o unidades</t>
  </si>
  <si>
    <t>Veremos entonces que no podriamos operar con más de 1.5 lotes porque sobrepasariamos nuestro tope de apalncamiento de cuenta que es 50:1</t>
  </si>
  <si>
    <t>Si digamos decidimos operar con 0.1 Lote, sabremos que nuestro apalancamiento REAL es 3:1 (por cada dólar nuestro, el broker pone 3 dolares)</t>
  </si>
  <si>
    <t>Osea nuestros US$ 3.000 multiplicado por 3, lo cual nos da como resultado las 10000 unidades del Lote que estamos operando (0.1 Lote=10000 unidades)</t>
  </si>
  <si>
    <t>Las únicas casillas que puede modificar son las de Monto, Lote, Porcentaje de riesgo y Apalancamiento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</si>
</sst>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\$\ #,##0_);\(\$\ #,##0\)"/>
    <numFmt numFmtId="165" formatCode="\$\ #,##0.00_);\(\$\ #,##0.00\)"/>
    <numFmt numFmtId="166" formatCode="0\:&quot;1&quot;"/>
  </numFmts>
  <fonts count="20" x14ac:knownFonts="1"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0"/>
      <name val="Calibri"/>
      <family val="2"/>
      <scheme val="minor"/>
    </font>
    <font>
      <b/>
      <sz val="11"/>
      <color theme="0" tint="-4.9989318521683403E-2"/>
      <name val="Calibri"/>
      <family val="2"/>
      <scheme val="minor"/>
    </font>
    <font>
      <sz val="14"/>
      <color theme="0" tint="-4.9989318521683403E-2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4" tint="-0.499984740745262"/>
      <name val="Calibri"/>
      <family val="2"/>
      <scheme val="minor"/>
    </font>
    <font>
      <b/>
      <sz val="16"/>
      <color theme="4" tint="-0.499984740745262"/>
      <name val="Calibri"/>
      <family val="2"/>
      <scheme val="minor"/>
    </font>
    <font>
      <b/>
      <sz val="11"/>
      <color theme="3" tint="0.79998168889431442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6"/>
      <color theme="0"/>
      <name val="Calibri"/>
      <family val="2"/>
      <scheme val="minor"/>
    </font>
    <font>
      <sz val="18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u/>
      <sz val="11"/>
      <color theme="10"/>
      <name val="Calibri"/>
      <family val="2"/>
    </font>
    <font>
      <u/>
      <sz val="9"/>
      <color theme="10"/>
      <name val="Calibri"/>
      <family val="2"/>
    </font>
    <font>
      <b/>
      <sz val="10"/>
      <color theme="3" tint="-0.249977111117893"/>
      <name val="Calibri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3" tint="0.59999389629810485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/>
    <xf numFmtId="0" fontId="17" fillId="0" borderId="0" applyNumberFormat="0" applyFill="0" applyBorder="0" applyAlignment="0" applyProtection="0">
      <alignment vertical="top"/>
      <protection locked="0"/>
    </xf>
  </cellStyleXfs>
  <cellXfs count="64">
    <xf numFmtId="0" fontId="0" fillId="0" borderId="0" xfId="0"/>
    <xf numFmtId="0" fontId="0" fillId="0" borderId="0" xfId="0" applyProtection="1">
      <protection locked="0"/>
    </xf>
    <xf numFmtId="0" fontId="0" fillId="0" borderId="3" xfId="0" applyBorder="1" applyProtection="1"/>
    <xf numFmtId="0" fontId="7" fillId="3" borderId="1" xfId="0" applyFont="1" applyFill="1" applyBorder="1" applyAlignment="1" applyProtection="1">
      <alignment horizontal="center"/>
    </xf>
    <xf numFmtId="0" fontId="5" fillId="6" borderId="0" xfId="0" applyFont="1" applyFill="1" applyProtection="1"/>
    <xf numFmtId="0" fontId="3" fillId="9" borderId="2" xfId="0" applyFont="1" applyFill="1" applyBorder="1" applyProtection="1"/>
    <xf numFmtId="0" fontId="0" fillId="7" borderId="0" xfId="0" applyFill="1"/>
    <xf numFmtId="0" fontId="0" fillId="7" borderId="0" xfId="0" applyFill="1" applyProtection="1">
      <protection locked="0"/>
    </xf>
    <xf numFmtId="0" fontId="0" fillId="5" borderId="8" xfId="0" applyFill="1" applyBorder="1" applyAlignment="1" applyProtection="1">
      <alignment horizontal="center"/>
    </xf>
    <xf numFmtId="0" fontId="0" fillId="0" borderId="1" xfId="0" applyBorder="1" applyAlignment="1" applyProtection="1">
      <alignment horizontal="center"/>
    </xf>
    <xf numFmtId="0" fontId="0" fillId="0" borderId="1" xfId="0" applyFill="1" applyBorder="1" applyAlignment="1" applyProtection="1">
      <alignment horizontal="center"/>
    </xf>
    <xf numFmtId="0" fontId="0" fillId="7" borderId="0" xfId="0" applyFill="1" applyProtection="1"/>
    <xf numFmtId="0" fontId="0" fillId="7" borderId="0" xfId="0" applyFont="1" applyFill="1" applyProtection="1"/>
    <xf numFmtId="0" fontId="8" fillId="10" borderId="12" xfId="0" applyFont="1" applyFill="1" applyBorder="1" applyProtection="1"/>
    <xf numFmtId="0" fontId="8" fillId="10" borderId="0" xfId="0" applyFont="1" applyFill="1" applyBorder="1" applyProtection="1"/>
    <xf numFmtId="0" fontId="8" fillId="10" borderId="13" xfId="0" applyFont="1" applyFill="1" applyBorder="1" applyProtection="1"/>
    <xf numFmtId="0" fontId="10" fillId="11" borderId="2" xfId="0" applyFont="1" applyFill="1" applyBorder="1" applyProtection="1"/>
    <xf numFmtId="0" fontId="10" fillId="11" borderId="4" xfId="0" applyFont="1" applyFill="1" applyBorder="1" applyProtection="1"/>
    <xf numFmtId="0" fontId="10" fillId="11" borderId="5" xfId="0" applyFont="1" applyFill="1" applyBorder="1" applyAlignment="1" applyProtection="1">
      <alignment horizontal="left"/>
    </xf>
    <xf numFmtId="0" fontId="10" fillId="11" borderId="6" xfId="0" applyFont="1" applyFill="1" applyBorder="1" applyProtection="1"/>
    <xf numFmtId="0" fontId="10" fillId="11" borderId="17" xfId="0" applyFont="1" applyFill="1" applyBorder="1" applyProtection="1"/>
    <xf numFmtId="0" fontId="8" fillId="10" borderId="14" xfId="0" applyFont="1" applyFill="1" applyBorder="1" applyProtection="1"/>
    <xf numFmtId="0" fontId="8" fillId="10" borderId="15" xfId="0" applyFont="1" applyFill="1" applyBorder="1" applyProtection="1"/>
    <xf numFmtId="0" fontId="8" fillId="10" borderId="16" xfId="0" applyFont="1" applyFill="1" applyBorder="1" applyProtection="1"/>
    <xf numFmtId="0" fontId="0" fillId="7" borderId="4" xfId="0" applyFill="1" applyBorder="1" applyProtection="1"/>
    <xf numFmtId="0" fontId="0" fillId="7" borderId="5" xfId="0" applyFill="1" applyBorder="1" applyProtection="1"/>
    <xf numFmtId="0" fontId="0" fillId="7" borderId="6" xfId="0" applyFill="1" applyBorder="1" applyProtection="1"/>
    <xf numFmtId="0" fontId="13" fillId="7" borderId="0" xfId="0" applyFont="1" applyFill="1" applyProtection="1">
      <protection locked="0"/>
    </xf>
    <xf numFmtId="0" fontId="13" fillId="9" borderId="2" xfId="0" applyFont="1" applyFill="1" applyBorder="1" applyProtection="1"/>
    <xf numFmtId="0" fontId="14" fillId="8" borderId="4" xfId="0" applyFont="1" applyFill="1" applyBorder="1" applyProtection="1">
      <protection locked="0"/>
    </xf>
    <xf numFmtId="0" fontId="14" fillId="8" borderId="6" xfId="0" applyFont="1" applyFill="1" applyBorder="1" applyProtection="1"/>
    <xf numFmtId="166" fontId="0" fillId="0" borderId="3" xfId="0" applyNumberFormat="1" applyBorder="1" applyAlignment="1" applyProtection="1">
      <alignment horizontal="center"/>
    </xf>
    <xf numFmtId="166" fontId="2" fillId="7" borderId="3" xfId="0" applyNumberFormat="1" applyFont="1" applyFill="1" applyBorder="1" applyAlignment="1" applyProtection="1">
      <alignment horizontal="center"/>
    </xf>
    <xf numFmtId="0" fontId="7" fillId="3" borderId="3" xfId="0" applyFont="1" applyFill="1" applyBorder="1" applyAlignment="1" applyProtection="1">
      <alignment horizontal="center"/>
    </xf>
    <xf numFmtId="0" fontId="13" fillId="3" borderId="3" xfId="0" applyFont="1" applyFill="1" applyBorder="1" applyAlignment="1" applyProtection="1">
      <alignment horizontal="center"/>
    </xf>
    <xf numFmtId="0" fontId="19" fillId="15" borderId="1" xfId="0" applyFont="1" applyFill="1" applyBorder="1" applyAlignment="1" applyProtection="1">
      <alignment horizontal="center"/>
    </xf>
    <xf numFmtId="0" fontId="1" fillId="2" borderId="7" xfId="0" applyFont="1" applyFill="1" applyBorder="1" applyAlignment="1" applyProtection="1">
      <alignment horizontal="center"/>
    </xf>
    <xf numFmtId="0" fontId="16" fillId="4" borderId="4" xfId="0" applyFont="1" applyFill="1" applyBorder="1" applyAlignment="1" applyProtection="1">
      <alignment horizontal="center"/>
    </xf>
    <xf numFmtId="0" fontId="16" fillId="4" borderId="5" xfId="0" applyFont="1" applyFill="1" applyBorder="1" applyAlignment="1" applyProtection="1">
      <alignment horizontal="center"/>
    </xf>
    <xf numFmtId="0" fontId="16" fillId="4" borderId="6" xfId="0" applyFont="1" applyFill="1" applyBorder="1" applyAlignment="1" applyProtection="1">
      <alignment horizontal="center"/>
    </xf>
    <xf numFmtId="164" fontId="4" fillId="8" borderId="5" xfId="0" applyNumberFormat="1" applyFont="1" applyFill="1" applyBorder="1" applyAlignment="1" applyProtection="1">
      <alignment horizontal="center"/>
      <protection locked="0"/>
    </xf>
    <xf numFmtId="164" fontId="4" fillId="8" borderId="6" xfId="0" applyNumberFormat="1" applyFont="1" applyFill="1" applyBorder="1" applyAlignment="1" applyProtection="1">
      <alignment horizontal="center"/>
      <protection locked="0"/>
    </xf>
    <xf numFmtId="0" fontId="4" fillId="8" borderId="5" xfId="0" applyFont="1" applyFill="1" applyBorder="1" applyAlignment="1" applyProtection="1">
      <alignment horizontal="center"/>
      <protection locked="0"/>
    </xf>
    <xf numFmtId="0" fontId="4" fillId="8" borderId="6" xfId="0" applyFont="1" applyFill="1" applyBorder="1" applyAlignment="1" applyProtection="1">
      <alignment horizontal="center"/>
      <protection locked="0"/>
    </xf>
    <xf numFmtId="0" fontId="3" fillId="9" borderId="4" xfId="0" applyFont="1" applyFill="1" applyBorder="1" applyAlignment="1" applyProtection="1">
      <alignment horizontal="left"/>
    </xf>
    <xf numFmtId="0" fontId="3" fillId="9" borderId="5" xfId="0" applyFont="1" applyFill="1" applyBorder="1" applyAlignment="1" applyProtection="1">
      <alignment horizontal="left"/>
    </xf>
    <xf numFmtId="9" fontId="15" fillId="8" borderId="5" xfId="0" applyNumberFormat="1" applyFont="1" applyFill="1" applyBorder="1" applyAlignment="1" applyProtection="1">
      <alignment horizontal="center"/>
      <protection locked="0"/>
    </xf>
    <xf numFmtId="9" fontId="15" fillId="8" borderId="6" xfId="0" applyNumberFormat="1" applyFont="1" applyFill="1" applyBorder="1" applyAlignment="1" applyProtection="1">
      <alignment horizontal="center"/>
      <protection locked="0"/>
    </xf>
    <xf numFmtId="164" fontId="15" fillId="8" borderId="4" xfId="0" applyNumberFormat="1" applyFont="1" applyFill="1" applyBorder="1" applyAlignment="1" applyProtection="1">
      <alignment horizontal="center"/>
    </xf>
    <xf numFmtId="164" fontId="15" fillId="8" borderId="6" xfId="0" applyNumberFormat="1" applyFont="1" applyFill="1" applyBorder="1" applyAlignment="1" applyProtection="1">
      <alignment horizontal="center"/>
    </xf>
    <xf numFmtId="0" fontId="3" fillId="9" borderId="4" xfId="0" applyFont="1" applyFill="1" applyBorder="1" applyAlignment="1" applyProtection="1">
      <alignment horizontal="center"/>
    </xf>
    <xf numFmtId="0" fontId="3" fillId="9" borderId="5" xfId="0" applyFont="1" applyFill="1" applyBorder="1" applyAlignment="1" applyProtection="1">
      <alignment horizontal="center"/>
    </xf>
    <xf numFmtId="0" fontId="3" fillId="9" borderId="6" xfId="0" applyFont="1" applyFill="1" applyBorder="1" applyAlignment="1" applyProtection="1">
      <alignment horizontal="center"/>
    </xf>
    <xf numFmtId="165" fontId="6" fillId="8" borderId="4" xfId="0" applyNumberFormat="1" applyFont="1" applyFill="1" applyBorder="1" applyAlignment="1" applyProtection="1">
      <alignment horizontal="center"/>
    </xf>
    <xf numFmtId="165" fontId="6" fillId="8" borderId="6" xfId="0" applyNumberFormat="1" applyFont="1" applyFill="1" applyBorder="1" applyAlignment="1" applyProtection="1">
      <alignment horizontal="center"/>
    </xf>
    <xf numFmtId="0" fontId="18" fillId="7" borderId="0" xfId="1" applyFont="1" applyFill="1" applyAlignment="1" applyProtection="1">
      <alignment horizontal="center"/>
    </xf>
    <xf numFmtId="0" fontId="9" fillId="10" borderId="9" xfId="0" applyFont="1" applyFill="1" applyBorder="1" applyAlignment="1" applyProtection="1">
      <alignment horizontal="center"/>
    </xf>
    <xf numFmtId="0" fontId="9" fillId="10" borderId="10" xfId="0" applyFont="1" applyFill="1" applyBorder="1" applyAlignment="1" applyProtection="1">
      <alignment horizontal="center"/>
    </xf>
    <xf numFmtId="0" fontId="9" fillId="10" borderId="11" xfId="0" applyFont="1" applyFill="1" applyBorder="1" applyAlignment="1" applyProtection="1">
      <alignment horizontal="center"/>
    </xf>
    <xf numFmtId="0" fontId="11" fillId="6" borderId="0" xfId="0" applyFont="1" applyFill="1" applyAlignment="1" applyProtection="1">
      <alignment horizontal="center"/>
    </xf>
    <xf numFmtId="0" fontId="2" fillId="6" borderId="0" xfId="0" applyFont="1" applyFill="1" applyBorder="1" applyAlignment="1" applyProtection="1">
      <alignment horizontal="center"/>
    </xf>
    <xf numFmtId="0" fontId="2" fillId="13" borderId="0" xfId="0" applyFont="1" applyFill="1" applyBorder="1" applyAlignment="1" applyProtection="1">
      <alignment horizontal="center"/>
    </xf>
    <xf numFmtId="0" fontId="2" fillId="12" borderId="0" xfId="0" applyFont="1" applyFill="1" applyBorder="1" applyAlignment="1" applyProtection="1">
      <alignment horizontal="center"/>
    </xf>
    <xf numFmtId="0" fontId="12" fillId="14" borderId="0" xfId="0" applyFont="1" applyFill="1" applyBorder="1" applyAlignment="1" applyProtection="1">
      <alignment horizontal="center"/>
    </xf>
  </cellXfs>
  <cellStyles count="2">
    <cellStyle name="Hipervínculo" xfId="1" builtinId="8"/>
    <cellStyle name="Normal" xfId="0" builtinId="0"/>
  </cellStyles>
  <dxfs count="39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ont>
        <b val="0"/>
        <i val="0"/>
        <strike val="0"/>
        <color theme="0"/>
      </font>
      <fill>
        <patternFill patternType="solid">
          <bgColor theme="1"/>
        </patternFill>
      </fill>
    </dxf>
    <dxf>
      <font>
        <color theme="0"/>
      </font>
      <fill>
        <patternFill>
          <bgColor theme="1" tint="4.9989318521683403E-2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forex.es/tabla-calculo-monto-lote-pip-principiantes-interemdio-t3634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09"/>
  <sheetViews>
    <sheetView tabSelected="1" zoomScaleNormal="100" zoomScalePageLayoutView="150" workbookViewId="0"/>
  </sheetViews>
  <sheetFormatPr baseColWidth="10" defaultRowHeight="15" x14ac:dyDescent="0.25"/>
  <cols>
    <col min="1" max="1" width="5.42578125" customWidth="1"/>
    <col min="2" max="2" width="24.42578125" style="1" customWidth="1"/>
    <col min="3" max="17" width="8.42578125" style="1" customWidth="1"/>
    <col min="18" max="18" width="8.42578125" customWidth="1"/>
  </cols>
  <sheetData>
    <row r="1" spans="1:42" ht="8.25" customHeight="1" thickBot="1" x14ac:dyDescent="0.3">
      <c r="A1" s="6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</row>
    <row r="2" spans="1:42" ht="19.5" thickBot="1" x14ac:dyDescent="0.35">
      <c r="A2" s="6"/>
      <c r="B2" s="5" t="s">
        <v>2</v>
      </c>
      <c r="C2" s="40">
        <v>3000</v>
      </c>
      <c r="D2" s="41"/>
      <c r="E2" s="7"/>
      <c r="F2" s="7"/>
      <c r="G2" s="7"/>
      <c r="H2" s="5" t="s">
        <v>1</v>
      </c>
      <c r="I2" s="42">
        <v>10000</v>
      </c>
      <c r="J2" s="43"/>
      <c r="K2" s="7"/>
      <c r="L2" s="7"/>
      <c r="M2" s="44" t="s">
        <v>3</v>
      </c>
      <c r="N2" s="45"/>
      <c r="O2" s="53">
        <f>+I2/10000</f>
        <v>1</v>
      </c>
      <c r="P2" s="54"/>
      <c r="Q2" s="7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</row>
    <row r="3" spans="1:42" ht="7.5" customHeight="1" thickBot="1" x14ac:dyDescent="0.3">
      <c r="A3" s="6"/>
      <c r="B3" s="7"/>
      <c r="C3" s="7" t="s">
        <v>29</v>
      </c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</row>
    <row r="4" spans="1:42" ht="23.25" customHeight="1" thickBot="1" x14ac:dyDescent="0.4">
      <c r="A4" s="6"/>
      <c r="B4" s="28" t="s">
        <v>19</v>
      </c>
      <c r="C4" s="46">
        <v>0.02</v>
      </c>
      <c r="D4" s="47"/>
      <c r="E4" s="48">
        <f>+C2*C4</f>
        <v>60</v>
      </c>
      <c r="F4" s="49"/>
      <c r="G4" s="7"/>
      <c r="H4" s="50" t="s">
        <v>20</v>
      </c>
      <c r="I4" s="51"/>
      <c r="J4" s="52"/>
      <c r="K4" s="29">
        <v>50</v>
      </c>
      <c r="L4" s="30" t="s">
        <v>21</v>
      </c>
      <c r="M4" s="7"/>
      <c r="N4" s="7"/>
      <c r="O4" s="55" t="s">
        <v>28</v>
      </c>
      <c r="P4" s="55"/>
      <c r="Q4" s="55"/>
      <c r="R4" s="55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</row>
    <row r="5" spans="1:42" ht="14.25" customHeight="1" x14ac:dyDescent="0.25">
      <c r="A5" s="6"/>
      <c r="B5" s="2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</row>
    <row r="6" spans="1:42" ht="15.75" x14ac:dyDescent="0.25">
      <c r="A6" s="6"/>
      <c r="B6" s="11"/>
      <c r="C6" s="36" t="s">
        <v>31</v>
      </c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</row>
    <row r="7" spans="1:42" ht="18.75" hidden="1" x14ac:dyDescent="0.3">
      <c r="A7" s="6"/>
      <c r="B7" s="11"/>
      <c r="C7" s="3">
        <v>0.5</v>
      </c>
      <c r="D7" s="3">
        <v>1</v>
      </c>
      <c r="E7" s="3">
        <v>2</v>
      </c>
      <c r="F7" s="3">
        <v>3</v>
      </c>
      <c r="G7" s="3">
        <v>4</v>
      </c>
      <c r="H7" s="3">
        <v>5</v>
      </c>
      <c r="I7" s="3">
        <v>6</v>
      </c>
      <c r="J7" s="3">
        <v>7</v>
      </c>
      <c r="K7" s="3">
        <v>8</v>
      </c>
      <c r="L7" s="3">
        <v>9</v>
      </c>
      <c r="M7" s="3">
        <v>10</v>
      </c>
      <c r="N7" s="3">
        <v>15</v>
      </c>
      <c r="O7" s="3">
        <v>20</v>
      </c>
      <c r="P7" s="3">
        <v>30</v>
      </c>
      <c r="Q7" s="3">
        <v>40</v>
      </c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</row>
    <row r="8" spans="1:42" ht="18.75" x14ac:dyDescent="0.3">
      <c r="A8" s="6"/>
      <c r="B8" s="11"/>
      <c r="C8" s="33">
        <f>+D8/2</f>
        <v>0.05</v>
      </c>
      <c r="D8" s="33">
        <f>+D9/100000</f>
        <v>0.1</v>
      </c>
      <c r="E8" s="33">
        <f>+D8*2</f>
        <v>0.2</v>
      </c>
      <c r="F8" s="33">
        <f>+D8*3</f>
        <v>0.30000000000000004</v>
      </c>
      <c r="G8" s="33">
        <f>+D8*4</f>
        <v>0.4</v>
      </c>
      <c r="H8" s="33">
        <f>+D8*5</f>
        <v>0.5</v>
      </c>
      <c r="I8" s="33">
        <f>+D8*6</f>
        <v>0.60000000000000009</v>
      </c>
      <c r="J8" s="33">
        <f>+D8*7</f>
        <v>0.70000000000000007</v>
      </c>
      <c r="K8" s="33">
        <f>+D8*8</f>
        <v>0.8</v>
      </c>
      <c r="L8" s="33">
        <f>+D8*9</f>
        <v>0.9</v>
      </c>
      <c r="M8" s="33">
        <f>+D8*10</f>
        <v>1</v>
      </c>
      <c r="N8" s="33">
        <f>+D8*15</f>
        <v>1.5</v>
      </c>
      <c r="O8" s="33">
        <f>+D8*20</f>
        <v>2</v>
      </c>
      <c r="P8" s="33">
        <f>+D8*30</f>
        <v>3</v>
      </c>
      <c r="Q8" s="33">
        <f>+D8*40</f>
        <v>4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</row>
    <row r="9" spans="1:42" ht="15.75" x14ac:dyDescent="0.25">
      <c r="A9" s="6"/>
      <c r="B9" s="35" t="s">
        <v>30</v>
      </c>
      <c r="C9" s="34">
        <f>D9/2</f>
        <v>5000</v>
      </c>
      <c r="D9" s="34">
        <f>I2</f>
        <v>10000</v>
      </c>
      <c r="E9" s="34">
        <f>D9*2</f>
        <v>20000</v>
      </c>
      <c r="F9" s="34">
        <f>+D9*3</f>
        <v>30000</v>
      </c>
      <c r="G9" s="34">
        <f>+D9*4</f>
        <v>40000</v>
      </c>
      <c r="H9" s="34">
        <f>+D9*5</f>
        <v>50000</v>
      </c>
      <c r="I9" s="34">
        <f>+D9*6</f>
        <v>60000</v>
      </c>
      <c r="J9" s="34">
        <f>+D9*7</f>
        <v>70000</v>
      </c>
      <c r="K9" s="34">
        <f>+D9*8</f>
        <v>80000</v>
      </c>
      <c r="L9" s="34">
        <f>+D9*9</f>
        <v>90000</v>
      </c>
      <c r="M9" s="34">
        <f>+D9*10</f>
        <v>100000</v>
      </c>
      <c r="N9" s="34">
        <f>+D9*15</f>
        <v>150000</v>
      </c>
      <c r="O9" s="34">
        <f>+D9*20</f>
        <v>200000</v>
      </c>
      <c r="P9" s="34">
        <f>+D9*30</f>
        <v>300000</v>
      </c>
      <c r="Q9" s="34">
        <f>+D9*40</f>
        <v>400000</v>
      </c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</row>
    <row r="10" spans="1:42" x14ac:dyDescent="0.25">
      <c r="A10" s="6"/>
      <c r="B10" s="4" t="s">
        <v>0</v>
      </c>
      <c r="C10" s="31">
        <f>+(I2/C2)*C7</f>
        <v>1.6666666666666667</v>
      </c>
      <c r="D10" s="31">
        <f>+(I2/C2)*D7</f>
        <v>3.3333333333333335</v>
      </c>
      <c r="E10" s="31">
        <f>+(I2/C2)*E7</f>
        <v>6.666666666666667</v>
      </c>
      <c r="F10" s="31">
        <f>+(I2/C2)*F7</f>
        <v>10</v>
      </c>
      <c r="G10" s="32">
        <f>+(I2/C2)*G7</f>
        <v>13.333333333333334</v>
      </c>
      <c r="H10" s="32">
        <f>+(I2/C2)*H7</f>
        <v>16.666666666666668</v>
      </c>
      <c r="I10" s="32">
        <f>+(I2/C2)*I7</f>
        <v>20</v>
      </c>
      <c r="J10" s="32">
        <f>+(I2/C2)*J7</f>
        <v>23.333333333333336</v>
      </c>
      <c r="K10" s="32">
        <f>+(I2/C2)*K7</f>
        <v>26.666666666666668</v>
      </c>
      <c r="L10" s="32">
        <f>+(I2/C2)*L7</f>
        <v>30</v>
      </c>
      <c r="M10" s="32">
        <f>+(I2/C2)*M7</f>
        <v>33.333333333333336</v>
      </c>
      <c r="N10" s="32">
        <f>+(I2/C2)*N7</f>
        <v>50</v>
      </c>
      <c r="O10" s="32">
        <f>+(I2/C2)*O7</f>
        <v>66.666666666666671</v>
      </c>
      <c r="P10" s="32">
        <f>+(I2/C2)*P7</f>
        <v>100</v>
      </c>
      <c r="Q10" s="32">
        <f>+(I2/C2)*Q7</f>
        <v>133.33333333333334</v>
      </c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</row>
    <row r="11" spans="1:42" ht="9" customHeight="1" thickBot="1" x14ac:dyDescent="0.3">
      <c r="A11" s="6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</row>
    <row r="12" spans="1:42" ht="21.75" thickBot="1" x14ac:dyDescent="0.4">
      <c r="A12" s="6"/>
      <c r="B12" s="8" t="s">
        <v>5</v>
      </c>
      <c r="C12" s="37" t="s">
        <v>4</v>
      </c>
      <c r="D12" s="38"/>
      <c r="E12" s="38"/>
      <c r="F12" s="38"/>
      <c r="G12" s="38"/>
      <c r="H12" s="38"/>
      <c r="I12" s="38"/>
      <c r="J12" s="38"/>
      <c r="K12" s="38"/>
      <c r="L12" s="38"/>
      <c r="M12" s="38"/>
      <c r="N12" s="38"/>
      <c r="O12" s="38"/>
      <c r="P12" s="38"/>
      <c r="Q12" s="39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</row>
    <row r="13" spans="1:42" x14ac:dyDescent="0.25">
      <c r="A13" s="6"/>
      <c r="B13" s="9">
        <v>5</v>
      </c>
      <c r="C13" s="2">
        <f>+B13*C7*O2</f>
        <v>2.5</v>
      </c>
      <c r="D13" s="2">
        <f>+B13*D7*O2</f>
        <v>5</v>
      </c>
      <c r="E13" s="2">
        <f>+B13*E7*O2</f>
        <v>10</v>
      </c>
      <c r="F13" s="2">
        <f>+B13*F7*O2</f>
        <v>15</v>
      </c>
      <c r="G13" s="2">
        <f>+B13*G7*O2</f>
        <v>20</v>
      </c>
      <c r="H13" s="2">
        <f>+B13*H7*O2</f>
        <v>25</v>
      </c>
      <c r="I13" s="2">
        <f>+B13*I7*O2</f>
        <v>30</v>
      </c>
      <c r="J13" s="2">
        <f>+B13*J7*O2</f>
        <v>35</v>
      </c>
      <c r="K13" s="2">
        <f>+B13*K7*O2</f>
        <v>40</v>
      </c>
      <c r="L13" s="2">
        <f>+B13*L7*O2</f>
        <v>45</v>
      </c>
      <c r="M13" s="2">
        <f>+B13*M7*O2</f>
        <v>50</v>
      </c>
      <c r="N13" s="2">
        <f>+B13*N7*O2</f>
        <v>75</v>
      </c>
      <c r="O13" s="2">
        <f>+B13*O7*O2</f>
        <v>100</v>
      </c>
      <c r="P13" s="2">
        <f>+B13*P7*O2</f>
        <v>150</v>
      </c>
      <c r="Q13" s="2">
        <f>+B13*Q7*O2</f>
        <v>200</v>
      </c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</row>
    <row r="14" spans="1:42" x14ac:dyDescent="0.25">
      <c r="A14" s="6"/>
      <c r="B14" s="9">
        <v>10</v>
      </c>
      <c r="C14" s="2">
        <f>+B14*C7*O2</f>
        <v>5</v>
      </c>
      <c r="D14" s="2">
        <f>+B14*D7*O2</f>
        <v>10</v>
      </c>
      <c r="E14" s="2">
        <f>+B14*E7*O2</f>
        <v>20</v>
      </c>
      <c r="F14" s="2">
        <f>+B14*F7*O2</f>
        <v>30</v>
      </c>
      <c r="G14" s="2">
        <f>+B14*G7*O2</f>
        <v>40</v>
      </c>
      <c r="H14" s="2">
        <f>+B14*H7*O2</f>
        <v>50</v>
      </c>
      <c r="I14" s="2">
        <f>+B14*I7*O2</f>
        <v>60</v>
      </c>
      <c r="J14" s="2">
        <f>+B14*J7*O2</f>
        <v>70</v>
      </c>
      <c r="K14" s="2">
        <f>+B14*K7*O2</f>
        <v>80</v>
      </c>
      <c r="L14" s="2">
        <f>+B14*L7*O2</f>
        <v>90</v>
      </c>
      <c r="M14" s="2">
        <f>+B14*M7*O2</f>
        <v>100</v>
      </c>
      <c r="N14" s="2">
        <f>+B14*N7*O2</f>
        <v>150</v>
      </c>
      <c r="O14" s="2">
        <f>+B14*O7*O2</f>
        <v>200</v>
      </c>
      <c r="P14" s="2">
        <f>+B14*P7*O2</f>
        <v>300</v>
      </c>
      <c r="Q14" s="2">
        <f>+B14*Q7*O2</f>
        <v>400</v>
      </c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</row>
    <row r="15" spans="1:42" x14ac:dyDescent="0.25">
      <c r="A15" s="6"/>
      <c r="B15" s="9">
        <v>11</v>
      </c>
      <c r="C15" s="2">
        <f>+B15*C7*O2</f>
        <v>5.5</v>
      </c>
      <c r="D15" s="2">
        <f>+B15*D7*O2</f>
        <v>11</v>
      </c>
      <c r="E15" s="2">
        <f>+B15*E7*O2</f>
        <v>22</v>
      </c>
      <c r="F15" s="2">
        <f>+B15*F7*O2</f>
        <v>33</v>
      </c>
      <c r="G15" s="2">
        <f>+B15*G7*O2</f>
        <v>44</v>
      </c>
      <c r="H15" s="2">
        <f>+B15*H7*O2</f>
        <v>55</v>
      </c>
      <c r="I15" s="2">
        <f>+B15*I7*O2</f>
        <v>66</v>
      </c>
      <c r="J15" s="2">
        <f>+B15*J7*O2</f>
        <v>77</v>
      </c>
      <c r="K15" s="2">
        <f>+B15*K7*O2</f>
        <v>88</v>
      </c>
      <c r="L15" s="2">
        <f>+B15*L7*O2</f>
        <v>99</v>
      </c>
      <c r="M15" s="2">
        <f>+B15*M7*O2</f>
        <v>110</v>
      </c>
      <c r="N15" s="2">
        <f>+B15*N7*O2</f>
        <v>165</v>
      </c>
      <c r="O15" s="2">
        <f>+B15*O7*O2</f>
        <v>220</v>
      </c>
      <c r="P15" s="2">
        <f>+B15*P7*O2</f>
        <v>330</v>
      </c>
      <c r="Q15" s="2">
        <f>+B15*Q7*O2</f>
        <v>440</v>
      </c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</row>
    <row r="16" spans="1:42" x14ac:dyDescent="0.25">
      <c r="A16" s="6"/>
      <c r="B16" s="9">
        <v>12</v>
      </c>
      <c r="C16" s="2">
        <f>+B16*C7*O2</f>
        <v>6</v>
      </c>
      <c r="D16" s="2">
        <f>+B16*D7*O2</f>
        <v>12</v>
      </c>
      <c r="E16" s="2">
        <f>+B16*E7*O2</f>
        <v>24</v>
      </c>
      <c r="F16" s="2">
        <f>+B16*F7*O2</f>
        <v>36</v>
      </c>
      <c r="G16" s="2">
        <f>+B16*G7*O2</f>
        <v>48</v>
      </c>
      <c r="H16" s="2">
        <f>+B16*H7*O2</f>
        <v>60</v>
      </c>
      <c r="I16" s="2">
        <f>+B16*I7*O2</f>
        <v>72</v>
      </c>
      <c r="J16" s="2">
        <f>+B16*J7*O2</f>
        <v>84</v>
      </c>
      <c r="K16" s="2">
        <f>+B16*K7*O2</f>
        <v>96</v>
      </c>
      <c r="L16" s="2">
        <f>+B16*L7*O2</f>
        <v>108</v>
      </c>
      <c r="M16" s="2">
        <f>+B16*M7*O2</f>
        <v>120</v>
      </c>
      <c r="N16" s="2">
        <f>+B16*N7*O2</f>
        <v>180</v>
      </c>
      <c r="O16" s="2">
        <f>+B16*O7*O2</f>
        <v>240</v>
      </c>
      <c r="P16" s="2">
        <f>+B16*P7*O2</f>
        <v>360</v>
      </c>
      <c r="Q16" s="2">
        <f>+B16*Q7*O2</f>
        <v>480</v>
      </c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</row>
    <row r="17" spans="1:42" x14ac:dyDescent="0.25">
      <c r="A17" s="6"/>
      <c r="B17" s="9">
        <v>13</v>
      </c>
      <c r="C17" s="2">
        <f>+B17*C7*O2</f>
        <v>6.5</v>
      </c>
      <c r="D17" s="2">
        <f>+B17*D7*O2</f>
        <v>13</v>
      </c>
      <c r="E17" s="2">
        <f>+B17*E7*O2</f>
        <v>26</v>
      </c>
      <c r="F17" s="2">
        <f>+B17*F7*O2</f>
        <v>39</v>
      </c>
      <c r="G17" s="2">
        <f>+B17*G7*O2</f>
        <v>52</v>
      </c>
      <c r="H17" s="2">
        <f>+B17*H7*O2</f>
        <v>65</v>
      </c>
      <c r="I17" s="2">
        <f>+B17*I7*O2</f>
        <v>78</v>
      </c>
      <c r="J17" s="2">
        <f>+B17*J7*O2</f>
        <v>91</v>
      </c>
      <c r="K17" s="2">
        <f>+B17*K7*O2</f>
        <v>104</v>
      </c>
      <c r="L17" s="2">
        <f>+B17*L7*O2</f>
        <v>117</v>
      </c>
      <c r="M17" s="2">
        <f>+B17*M7*O2</f>
        <v>130</v>
      </c>
      <c r="N17" s="2">
        <f>+B17*N7*O2</f>
        <v>195</v>
      </c>
      <c r="O17" s="2">
        <f>+B17*O7*O2</f>
        <v>260</v>
      </c>
      <c r="P17" s="2">
        <f>+B17*P7*O2</f>
        <v>390</v>
      </c>
      <c r="Q17" s="2">
        <f>+B17*Q7*O2</f>
        <v>520</v>
      </c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</row>
    <row r="18" spans="1:42" x14ac:dyDescent="0.25">
      <c r="A18" s="6"/>
      <c r="B18" s="9">
        <v>14</v>
      </c>
      <c r="C18" s="2">
        <f>+B18*C7*O2</f>
        <v>7</v>
      </c>
      <c r="D18" s="2">
        <f>+B18*D7*O2</f>
        <v>14</v>
      </c>
      <c r="E18" s="2">
        <f>+B18*E7*O2</f>
        <v>28</v>
      </c>
      <c r="F18" s="2">
        <f>+B18*F7*O2</f>
        <v>42</v>
      </c>
      <c r="G18" s="2">
        <f>+B18*G7*O2</f>
        <v>56</v>
      </c>
      <c r="H18" s="2">
        <f>+B18*H7*O2</f>
        <v>70</v>
      </c>
      <c r="I18" s="2">
        <f>+B18*I7*O2</f>
        <v>84</v>
      </c>
      <c r="J18" s="2">
        <f>+B18*J7*O2</f>
        <v>98</v>
      </c>
      <c r="K18" s="2">
        <f>+B18*K7*O2</f>
        <v>112</v>
      </c>
      <c r="L18" s="2">
        <f>+B18*L7*O2</f>
        <v>126</v>
      </c>
      <c r="M18" s="2">
        <f>+B18*M7*O2</f>
        <v>140</v>
      </c>
      <c r="N18" s="2">
        <f>+B18*N7*O2</f>
        <v>210</v>
      </c>
      <c r="O18" s="2">
        <f>+B18*O7*O2</f>
        <v>280</v>
      </c>
      <c r="P18" s="2">
        <f>+B18*P7*O2</f>
        <v>420</v>
      </c>
      <c r="Q18" s="2">
        <f>+B18*Q7*O2</f>
        <v>560</v>
      </c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</row>
    <row r="19" spans="1:42" x14ac:dyDescent="0.25">
      <c r="A19" s="6"/>
      <c r="B19" s="9">
        <v>15</v>
      </c>
      <c r="C19" s="2">
        <f>+B19*C7*O2</f>
        <v>7.5</v>
      </c>
      <c r="D19" s="2">
        <f>+B19*D7*O2</f>
        <v>15</v>
      </c>
      <c r="E19" s="2">
        <f>+B19*E7*O2</f>
        <v>30</v>
      </c>
      <c r="F19" s="2">
        <f>+B19*F7*O2</f>
        <v>45</v>
      </c>
      <c r="G19" s="2">
        <f>+B19*G7*O2</f>
        <v>60</v>
      </c>
      <c r="H19" s="2">
        <f>+B19*H7*O2</f>
        <v>75</v>
      </c>
      <c r="I19" s="2">
        <f>+B19*I7*O2</f>
        <v>90</v>
      </c>
      <c r="J19" s="2">
        <f>+B19*J7*O2</f>
        <v>105</v>
      </c>
      <c r="K19" s="2">
        <f>+B19*K7*O2</f>
        <v>120</v>
      </c>
      <c r="L19" s="2">
        <f>+B19*L7*O2</f>
        <v>135</v>
      </c>
      <c r="M19" s="2">
        <f>+B19*M7*O2</f>
        <v>150</v>
      </c>
      <c r="N19" s="2">
        <f>+B19*N7*O2</f>
        <v>225</v>
      </c>
      <c r="O19" s="2">
        <f>+B19*O7*O2</f>
        <v>300</v>
      </c>
      <c r="P19" s="2">
        <f>+B19*P7*O2</f>
        <v>450</v>
      </c>
      <c r="Q19" s="2">
        <f>+B19*Q7*O2</f>
        <v>600</v>
      </c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</row>
    <row r="20" spans="1:42" x14ac:dyDescent="0.25">
      <c r="A20" s="6"/>
      <c r="B20" s="9">
        <v>16</v>
      </c>
      <c r="C20" s="2">
        <f>+B20*C7*O2</f>
        <v>8</v>
      </c>
      <c r="D20" s="2">
        <f>+B20*D7*O2</f>
        <v>16</v>
      </c>
      <c r="E20" s="2">
        <f>+B20*E7*O2</f>
        <v>32</v>
      </c>
      <c r="F20" s="2">
        <f>+B20*F7*O2</f>
        <v>48</v>
      </c>
      <c r="G20" s="2">
        <f>+B20*G7*O2</f>
        <v>64</v>
      </c>
      <c r="H20" s="2">
        <f>+B20*H7*O2</f>
        <v>80</v>
      </c>
      <c r="I20" s="2">
        <f>+B20*I7*O2</f>
        <v>96</v>
      </c>
      <c r="J20" s="2">
        <f>+B20*J7*O2</f>
        <v>112</v>
      </c>
      <c r="K20" s="2">
        <f>+B20*K7*O2</f>
        <v>128</v>
      </c>
      <c r="L20" s="2">
        <f>+B20*L7*O2</f>
        <v>144</v>
      </c>
      <c r="M20" s="2">
        <f>+B20*M7*O2</f>
        <v>160</v>
      </c>
      <c r="N20" s="2">
        <f>+B20*N7*O2</f>
        <v>240</v>
      </c>
      <c r="O20" s="2">
        <f>+B20*O7*O2</f>
        <v>320</v>
      </c>
      <c r="P20" s="2">
        <f>+B20*P7*O2</f>
        <v>480</v>
      </c>
      <c r="Q20" s="2">
        <f>+B20*Q7*O2</f>
        <v>640</v>
      </c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</row>
    <row r="21" spans="1:42" x14ac:dyDescent="0.25">
      <c r="A21" s="6"/>
      <c r="B21" s="9">
        <v>17</v>
      </c>
      <c r="C21" s="2">
        <f>+B21*C7*O2</f>
        <v>8.5</v>
      </c>
      <c r="D21" s="2">
        <f>+B21*D7*O2</f>
        <v>17</v>
      </c>
      <c r="E21" s="2">
        <f>+B21*E7*O2</f>
        <v>34</v>
      </c>
      <c r="F21" s="2">
        <f>+B21*F7*O2</f>
        <v>51</v>
      </c>
      <c r="G21" s="2">
        <f>+B21*G7*O2</f>
        <v>68</v>
      </c>
      <c r="H21" s="2">
        <f>+B21*H7*O2</f>
        <v>85</v>
      </c>
      <c r="I21" s="2">
        <f>+B21*I7*O2</f>
        <v>102</v>
      </c>
      <c r="J21" s="2">
        <f>+B21*J7*O2</f>
        <v>119</v>
      </c>
      <c r="K21" s="2">
        <f>+B21*K7*O2</f>
        <v>136</v>
      </c>
      <c r="L21" s="2">
        <f>+B21*L7*O2</f>
        <v>153</v>
      </c>
      <c r="M21" s="2">
        <f>+B21*M7*O2</f>
        <v>170</v>
      </c>
      <c r="N21" s="2">
        <f>+B21*N7*O2</f>
        <v>255</v>
      </c>
      <c r="O21" s="2">
        <f>+B21*O7*O2</f>
        <v>340</v>
      </c>
      <c r="P21" s="2">
        <f>+B21*P7*O2</f>
        <v>510</v>
      </c>
      <c r="Q21" s="2">
        <f>+B21*Q7*O2</f>
        <v>680</v>
      </c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</row>
    <row r="22" spans="1:42" x14ac:dyDescent="0.25">
      <c r="A22" s="6"/>
      <c r="B22" s="9">
        <v>18</v>
      </c>
      <c r="C22" s="2">
        <f>+B22*C7*O2</f>
        <v>9</v>
      </c>
      <c r="D22" s="2">
        <f>+B22*D7*O2</f>
        <v>18</v>
      </c>
      <c r="E22" s="2">
        <f>+B22*E7*O2</f>
        <v>36</v>
      </c>
      <c r="F22" s="2">
        <f>+B22*F7*O2</f>
        <v>54</v>
      </c>
      <c r="G22" s="2">
        <f>+B22*G7*O2</f>
        <v>72</v>
      </c>
      <c r="H22" s="2">
        <f>+B22*H7*O2</f>
        <v>90</v>
      </c>
      <c r="I22" s="2">
        <f>+B22*I7*O2</f>
        <v>108</v>
      </c>
      <c r="J22" s="2">
        <f>+B22*J7*O2</f>
        <v>126</v>
      </c>
      <c r="K22" s="2">
        <f>+B22*K7*O2</f>
        <v>144</v>
      </c>
      <c r="L22" s="2">
        <f>+B22*L7*O2</f>
        <v>162</v>
      </c>
      <c r="M22" s="2">
        <f>+B22*M7*O2</f>
        <v>180</v>
      </c>
      <c r="N22" s="2">
        <f>+B22*N7*O2</f>
        <v>270</v>
      </c>
      <c r="O22" s="2">
        <f>+B22*O7*O2</f>
        <v>360</v>
      </c>
      <c r="P22" s="2">
        <f>+B22*P7*O2</f>
        <v>540</v>
      </c>
      <c r="Q22" s="2">
        <f>+B22*Q7*O2</f>
        <v>720</v>
      </c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</row>
    <row r="23" spans="1:42" x14ac:dyDescent="0.25">
      <c r="A23" s="6"/>
      <c r="B23" s="9">
        <v>19</v>
      </c>
      <c r="C23" s="2">
        <f>+B23*C7*O2</f>
        <v>9.5</v>
      </c>
      <c r="D23" s="2">
        <f>+B23*D7*O2</f>
        <v>19</v>
      </c>
      <c r="E23" s="2">
        <f>+B23*E7*O2</f>
        <v>38</v>
      </c>
      <c r="F23" s="2">
        <f>+B23*F7*O2</f>
        <v>57</v>
      </c>
      <c r="G23" s="2">
        <f>+B23*G7*O2</f>
        <v>76</v>
      </c>
      <c r="H23" s="2">
        <f>+B23*H7*O2</f>
        <v>95</v>
      </c>
      <c r="I23" s="2">
        <f>+B23*I7*O2</f>
        <v>114</v>
      </c>
      <c r="J23" s="2">
        <f>+B23*J7*O2</f>
        <v>133</v>
      </c>
      <c r="K23" s="2">
        <f>+B23*K7*O2</f>
        <v>152</v>
      </c>
      <c r="L23" s="2">
        <f>+B23*L7*O2</f>
        <v>171</v>
      </c>
      <c r="M23" s="2">
        <f>+B23*M7*O2</f>
        <v>190</v>
      </c>
      <c r="N23" s="2">
        <f>+B23*N7*O2</f>
        <v>285</v>
      </c>
      <c r="O23" s="2">
        <f>+B23*O7*O2</f>
        <v>380</v>
      </c>
      <c r="P23" s="2">
        <f>+B23*P7*O2</f>
        <v>570</v>
      </c>
      <c r="Q23" s="2">
        <f>+B23*Q7*O2</f>
        <v>760</v>
      </c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</row>
    <row r="24" spans="1:42" x14ac:dyDescent="0.25">
      <c r="A24" s="6"/>
      <c r="B24" s="9">
        <v>20</v>
      </c>
      <c r="C24" s="2">
        <f>+B24*C7*O2</f>
        <v>10</v>
      </c>
      <c r="D24" s="2">
        <f>+B24*D7*O2</f>
        <v>20</v>
      </c>
      <c r="E24" s="2">
        <f>+B24*E7*O2</f>
        <v>40</v>
      </c>
      <c r="F24" s="2">
        <f>+B24*F7*O2</f>
        <v>60</v>
      </c>
      <c r="G24" s="2">
        <f>+B24*G7*O2</f>
        <v>80</v>
      </c>
      <c r="H24" s="2">
        <f>+B24*H7*O2</f>
        <v>100</v>
      </c>
      <c r="I24" s="2">
        <f>+B24*I7*O2</f>
        <v>120</v>
      </c>
      <c r="J24" s="2">
        <f>+B24*J7*O2</f>
        <v>140</v>
      </c>
      <c r="K24" s="2">
        <f>+B24*K7*O2</f>
        <v>160</v>
      </c>
      <c r="L24" s="2">
        <f>+B24*L7*O2</f>
        <v>180</v>
      </c>
      <c r="M24" s="2">
        <f>+B24*M7*O2</f>
        <v>200</v>
      </c>
      <c r="N24" s="2">
        <f>+B24*N7*O2</f>
        <v>300</v>
      </c>
      <c r="O24" s="2">
        <f>+B24*O7*O2</f>
        <v>400</v>
      </c>
      <c r="P24" s="2">
        <f>+B24*P7*O2</f>
        <v>600</v>
      </c>
      <c r="Q24" s="2">
        <f>+B24*Q7*O2</f>
        <v>800</v>
      </c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</row>
    <row r="25" spans="1:42" x14ac:dyDescent="0.25">
      <c r="A25" s="6"/>
      <c r="B25" s="9">
        <v>25</v>
      </c>
      <c r="C25" s="2">
        <f>+B25*C7*O2</f>
        <v>12.5</v>
      </c>
      <c r="D25" s="2">
        <f>+B25*D7*O2</f>
        <v>25</v>
      </c>
      <c r="E25" s="2">
        <f>+B25*E7*O2</f>
        <v>50</v>
      </c>
      <c r="F25" s="2">
        <f>+B25*F7*O2</f>
        <v>75</v>
      </c>
      <c r="G25" s="2">
        <f>+B25*G7*O2</f>
        <v>100</v>
      </c>
      <c r="H25" s="2">
        <f>+B25*H7*O2</f>
        <v>125</v>
      </c>
      <c r="I25" s="2">
        <f>+B25*I7*O2</f>
        <v>150</v>
      </c>
      <c r="J25" s="2">
        <f>+B25*J7*O2</f>
        <v>175</v>
      </c>
      <c r="K25" s="2">
        <f>+B25*K7*O2</f>
        <v>200</v>
      </c>
      <c r="L25" s="2">
        <f>+B25*L7*O2</f>
        <v>225</v>
      </c>
      <c r="M25" s="2">
        <f>+B25*M7*O2</f>
        <v>250</v>
      </c>
      <c r="N25" s="2">
        <f>+B25*N7*O2</f>
        <v>375</v>
      </c>
      <c r="O25" s="2">
        <f>+B25*O7*O2</f>
        <v>500</v>
      </c>
      <c r="P25" s="2">
        <f>+B25*P7*O2</f>
        <v>750</v>
      </c>
      <c r="Q25" s="2">
        <f>+B25*Q7*O2</f>
        <v>1000</v>
      </c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</row>
    <row r="26" spans="1:42" x14ac:dyDescent="0.25">
      <c r="A26" s="6"/>
      <c r="B26" s="9">
        <v>30</v>
      </c>
      <c r="C26" s="2">
        <f>+B26*C7*O2</f>
        <v>15</v>
      </c>
      <c r="D26" s="2">
        <f>+B26*D7*O2</f>
        <v>30</v>
      </c>
      <c r="E26" s="2">
        <f>+B26*E7*O2</f>
        <v>60</v>
      </c>
      <c r="F26" s="2">
        <f>+B26*F7*O2</f>
        <v>90</v>
      </c>
      <c r="G26" s="2">
        <f>+B26*G7*O2</f>
        <v>120</v>
      </c>
      <c r="H26" s="2">
        <f>+B26*H7*O2</f>
        <v>150</v>
      </c>
      <c r="I26" s="2">
        <f>+B26*I7*O2</f>
        <v>180</v>
      </c>
      <c r="J26" s="2">
        <f>+B26*J7*O2</f>
        <v>210</v>
      </c>
      <c r="K26" s="2">
        <f>+B26*K7*O2</f>
        <v>240</v>
      </c>
      <c r="L26" s="2">
        <f>+B26*L7*O2</f>
        <v>270</v>
      </c>
      <c r="M26" s="2">
        <f>+B26*M7*O2</f>
        <v>300</v>
      </c>
      <c r="N26" s="2">
        <f>+B26*N7*O2</f>
        <v>450</v>
      </c>
      <c r="O26" s="2">
        <f>+B26*O7*O2</f>
        <v>600</v>
      </c>
      <c r="P26" s="2">
        <f>+B26*P7*O2</f>
        <v>900</v>
      </c>
      <c r="Q26" s="2">
        <f>+B26*Q7*O2</f>
        <v>1200</v>
      </c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</row>
    <row r="27" spans="1:42" x14ac:dyDescent="0.25">
      <c r="A27" s="6"/>
      <c r="B27" s="9">
        <v>35</v>
      </c>
      <c r="C27" s="2">
        <f>+B27*C7*O2</f>
        <v>17.5</v>
      </c>
      <c r="D27" s="2">
        <f>+B27*D7*O2</f>
        <v>35</v>
      </c>
      <c r="E27" s="2">
        <f>+B27*E7*O2</f>
        <v>70</v>
      </c>
      <c r="F27" s="2">
        <f>+B27*F7*O2</f>
        <v>105</v>
      </c>
      <c r="G27" s="2">
        <f>+B27*G7*O2</f>
        <v>140</v>
      </c>
      <c r="H27" s="2">
        <f>+B27*H7*O2</f>
        <v>175</v>
      </c>
      <c r="I27" s="2">
        <f>+B27*I7*O2</f>
        <v>210</v>
      </c>
      <c r="J27" s="2">
        <f>+B27*J7*O2</f>
        <v>245</v>
      </c>
      <c r="K27" s="2">
        <f>+B27*K7*O2</f>
        <v>280</v>
      </c>
      <c r="L27" s="2">
        <f>+B27*L7*O2</f>
        <v>315</v>
      </c>
      <c r="M27" s="2">
        <f>+B27*M7*O2</f>
        <v>350</v>
      </c>
      <c r="N27" s="2">
        <f>+B27*N7*O2</f>
        <v>525</v>
      </c>
      <c r="O27" s="2">
        <f>+B27*O7*O2</f>
        <v>700</v>
      </c>
      <c r="P27" s="2">
        <f>+B27*P7*O2</f>
        <v>1050</v>
      </c>
      <c r="Q27" s="2">
        <f>+B27*Q7*O2</f>
        <v>1400</v>
      </c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</row>
    <row r="28" spans="1:42" x14ac:dyDescent="0.25">
      <c r="A28" s="6"/>
      <c r="B28" s="9">
        <v>40</v>
      </c>
      <c r="C28" s="2">
        <f>+B28*C7*O2</f>
        <v>20</v>
      </c>
      <c r="D28" s="2">
        <f>+B28*D7*O2</f>
        <v>40</v>
      </c>
      <c r="E28" s="2">
        <f>+B28*E7*O2</f>
        <v>80</v>
      </c>
      <c r="F28" s="2">
        <f>+B28*F7*O2</f>
        <v>120</v>
      </c>
      <c r="G28" s="2">
        <f>+B28*G7*O2</f>
        <v>160</v>
      </c>
      <c r="H28" s="2">
        <f>+B28*H7*O2</f>
        <v>200</v>
      </c>
      <c r="I28" s="2">
        <f>+B28*I7*O2</f>
        <v>240</v>
      </c>
      <c r="J28" s="2">
        <f>+B28*J7*O2</f>
        <v>280</v>
      </c>
      <c r="K28" s="2">
        <f>+B28*K7*O2</f>
        <v>320</v>
      </c>
      <c r="L28" s="2">
        <f>+B28*L7*O2</f>
        <v>360</v>
      </c>
      <c r="M28" s="2">
        <f>+B28*M7*O2</f>
        <v>400</v>
      </c>
      <c r="N28" s="2">
        <f>+B28*N7*O2</f>
        <v>600</v>
      </c>
      <c r="O28" s="2">
        <f>+B28*O7*O2</f>
        <v>800</v>
      </c>
      <c r="P28" s="2">
        <f>+B28*P7*O2</f>
        <v>1200</v>
      </c>
      <c r="Q28" s="2">
        <f>+B28*Q7*O2</f>
        <v>1600</v>
      </c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</row>
    <row r="29" spans="1:42" x14ac:dyDescent="0.25">
      <c r="A29" s="6"/>
      <c r="B29" s="9">
        <v>45</v>
      </c>
      <c r="C29" s="2">
        <f>+B29*C7*O2</f>
        <v>22.5</v>
      </c>
      <c r="D29" s="2">
        <f>+B29*D7*O2</f>
        <v>45</v>
      </c>
      <c r="E29" s="2">
        <f>+B29*E7*O2</f>
        <v>90</v>
      </c>
      <c r="F29" s="2">
        <f>+B29*F7*O2</f>
        <v>135</v>
      </c>
      <c r="G29" s="2">
        <f>+B29*G7*O2</f>
        <v>180</v>
      </c>
      <c r="H29" s="2">
        <f>+B29*H7*O2</f>
        <v>225</v>
      </c>
      <c r="I29" s="2">
        <f>+B29*I7*O2</f>
        <v>270</v>
      </c>
      <c r="J29" s="2">
        <f>+B29*J7*O2</f>
        <v>315</v>
      </c>
      <c r="K29" s="2">
        <f>+B29*K7*O2</f>
        <v>360</v>
      </c>
      <c r="L29" s="2">
        <f>+B29*L7*O2</f>
        <v>405</v>
      </c>
      <c r="M29" s="2">
        <f>+B29*M7*O2</f>
        <v>450</v>
      </c>
      <c r="N29" s="2">
        <f>+B29*N7*O2</f>
        <v>675</v>
      </c>
      <c r="O29" s="2">
        <f>+B29*O7*O2</f>
        <v>900</v>
      </c>
      <c r="P29" s="2">
        <f>+B29*P7*O2</f>
        <v>1350</v>
      </c>
      <c r="Q29" s="2">
        <f>+B29*Q7*O2</f>
        <v>1800</v>
      </c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</row>
    <row r="30" spans="1:42" x14ac:dyDescent="0.25">
      <c r="A30" s="6"/>
      <c r="B30" s="9">
        <v>50</v>
      </c>
      <c r="C30" s="2">
        <f>+B30*C7*O2</f>
        <v>25</v>
      </c>
      <c r="D30" s="2">
        <f>+B30*D7*O2</f>
        <v>50</v>
      </c>
      <c r="E30" s="2">
        <f>+B30*E7*O2</f>
        <v>100</v>
      </c>
      <c r="F30" s="2">
        <f>+B30*F7*O2</f>
        <v>150</v>
      </c>
      <c r="G30" s="2">
        <f>+B30*G7*O2</f>
        <v>200</v>
      </c>
      <c r="H30" s="2">
        <f>+B30*H7*O2</f>
        <v>250</v>
      </c>
      <c r="I30" s="2">
        <f>+B30*I7*O2</f>
        <v>300</v>
      </c>
      <c r="J30" s="2">
        <f>+B30*J7*O2</f>
        <v>350</v>
      </c>
      <c r="K30" s="2">
        <f>+B30*K7*O2</f>
        <v>400</v>
      </c>
      <c r="L30" s="2">
        <f>+B30*L7*O2</f>
        <v>450</v>
      </c>
      <c r="M30" s="2">
        <f>+B30*M7*O2</f>
        <v>500</v>
      </c>
      <c r="N30" s="2">
        <f>+B30*N7*O2</f>
        <v>750</v>
      </c>
      <c r="O30" s="2">
        <f>+B30*O7*O2</f>
        <v>1000</v>
      </c>
      <c r="P30" s="2">
        <f>+B30*P7*O2</f>
        <v>1500</v>
      </c>
      <c r="Q30" s="2">
        <f>+B30*Q7*O2</f>
        <v>2000</v>
      </c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</row>
    <row r="31" spans="1:42" x14ac:dyDescent="0.25">
      <c r="A31" s="6"/>
      <c r="B31" s="9">
        <v>55</v>
      </c>
      <c r="C31" s="2">
        <f>+B31*C7*O2</f>
        <v>27.5</v>
      </c>
      <c r="D31" s="2">
        <f>+B31*D7*O2</f>
        <v>55</v>
      </c>
      <c r="E31" s="2">
        <f>+B31*E7*O2</f>
        <v>110</v>
      </c>
      <c r="F31" s="2">
        <f>+B31*F7*O2</f>
        <v>165</v>
      </c>
      <c r="G31" s="2">
        <f>+B31*G7*O2</f>
        <v>220</v>
      </c>
      <c r="H31" s="2">
        <f>+B31*H7*O2</f>
        <v>275</v>
      </c>
      <c r="I31" s="2">
        <f>+B31*I7*O2</f>
        <v>330</v>
      </c>
      <c r="J31" s="2">
        <f>+B31*J7*O2</f>
        <v>385</v>
      </c>
      <c r="K31" s="2">
        <f>+B31*K7*O2</f>
        <v>440</v>
      </c>
      <c r="L31" s="2">
        <f>+B31*L7*O2</f>
        <v>495</v>
      </c>
      <c r="M31" s="2">
        <f>+B31*M7*O2</f>
        <v>550</v>
      </c>
      <c r="N31" s="2">
        <f>+B31*N7*O2</f>
        <v>825</v>
      </c>
      <c r="O31" s="2">
        <f>+B31*O7*O2</f>
        <v>1100</v>
      </c>
      <c r="P31" s="2">
        <f>+B31*P7*O2</f>
        <v>1650</v>
      </c>
      <c r="Q31" s="2">
        <f>+B31*Q7*O2</f>
        <v>2200</v>
      </c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</row>
    <row r="32" spans="1:42" x14ac:dyDescent="0.25">
      <c r="A32" s="6"/>
      <c r="B32" s="9">
        <v>60</v>
      </c>
      <c r="C32" s="2">
        <f>+B32*C7*O2</f>
        <v>30</v>
      </c>
      <c r="D32" s="2">
        <f>+B32*D7*O2</f>
        <v>60</v>
      </c>
      <c r="E32" s="2">
        <f>+B32*E7*O2</f>
        <v>120</v>
      </c>
      <c r="F32" s="2">
        <f>+B32*F7*O2</f>
        <v>180</v>
      </c>
      <c r="G32" s="2">
        <f>+B32*G7*O2</f>
        <v>240</v>
      </c>
      <c r="H32" s="2">
        <f>+B32*H7*O2</f>
        <v>300</v>
      </c>
      <c r="I32" s="2">
        <f>+B32*I7*O2</f>
        <v>360</v>
      </c>
      <c r="J32" s="2">
        <f>+B32*J7*O2</f>
        <v>420</v>
      </c>
      <c r="K32" s="2">
        <f>+B32*K7*O2</f>
        <v>480</v>
      </c>
      <c r="L32" s="2">
        <f>+B32*L7*O2</f>
        <v>540</v>
      </c>
      <c r="M32" s="2">
        <f>+B32*M7*O2</f>
        <v>600</v>
      </c>
      <c r="N32" s="2">
        <f>+B32*N7*O2</f>
        <v>900</v>
      </c>
      <c r="O32" s="2">
        <f>+B32*O7*O2</f>
        <v>1200</v>
      </c>
      <c r="P32" s="2">
        <f>+B32*P7*O2</f>
        <v>1800</v>
      </c>
      <c r="Q32" s="2">
        <f>+B32*Q7*O2</f>
        <v>2400</v>
      </c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</row>
    <row r="33" spans="1:42" x14ac:dyDescent="0.25">
      <c r="A33" s="6"/>
      <c r="B33" s="9">
        <v>65</v>
      </c>
      <c r="C33" s="2">
        <f>+B33*C7*O2</f>
        <v>32.5</v>
      </c>
      <c r="D33" s="2">
        <f>+B33*D7*O2</f>
        <v>65</v>
      </c>
      <c r="E33" s="2">
        <f>+B33*E7*O2</f>
        <v>130</v>
      </c>
      <c r="F33" s="2">
        <f>+B33*F7*O2</f>
        <v>195</v>
      </c>
      <c r="G33" s="2">
        <f>+B33*G7*O2</f>
        <v>260</v>
      </c>
      <c r="H33" s="2">
        <f>+B33*H7*O2</f>
        <v>325</v>
      </c>
      <c r="I33" s="2">
        <f>+B33*I7*O2</f>
        <v>390</v>
      </c>
      <c r="J33" s="2">
        <f>+B33*J7*O2</f>
        <v>455</v>
      </c>
      <c r="K33" s="2">
        <f>+B33*K7*O2</f>
        <v>520</v>
      </c>
      <c r="L33" s="2">
        <f>+B33*L7*O2</f>
        <v>585</v>
      </c>
      <c r="M33" s="2">
        <f>+B33*M7*O2</f>
        <v>650</v>
      </c>
      <c r="N33" s="2">
        <f>+B33*N7*O2</f>
        <v>975</v>
      </c>
      <c r="O33" s="2">
        <f>+B33*O7*O2</f>
        <v>1300</v>
      </c>
      <c r="P33" s="2">
        <f>+B33*P7*O2</f>
        <v>1950</v>
      </c>
      <c r="Q33" s="2">
        <f>+B33*Q7*O2</f>
        <v>2600</v>
      </c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</row>
    <row r="34" spans="1:42" x14ac:dyDescent="0.25">
      <c r="A34" s="6"/>
      <c r="B34" s="9">
        <v>70</v>
      </c>
      <c r="C34" s="2">
        <f>+B34*C7*O2</f>
        <v>35</v>
      </c>
      <c r="D34" s="2">
        <f>+B34*D7*O2</f>
        <v>70</v>
      </c>
      <c r="E34" s="2">
        <f>+B34*E7*O2</f>
        <v>140</v>
      </c>
      <c r="F34" s="2">
        <f>+B34*F7*O2</f>
        <v>210</v>
      </c>
      <c r="G34" s="2">
        <f>+B34*G7*O2</f>
        <v>280</v>
      </c>
      <c r="H34" s="2">
        <f>+B34*H7*O2</f>
        <v>350</v>
      </c>
      <c r="I34" s="2">
        <f>+B34*I7*O2</f>
        <v>420</v>
      </c>
      <c r="J34" s="2">
        <f>+B34*J7*O2</f>
        <v>490</v>
      </c>
      <c r="K34" s="2">
        <f>+B34*K7*O2</f>
        <v>560</v>
      </c>
      <c r="L34" s="2">
        <f>+B34*L7*O2</f>
        <v>630</v>
      </c>
      <c r="M34" s="2">
        <f>+B34*M7*O2</f>
        <v>700</v>
      </c>
      <c r="N34" s="2">
        <f>+B34*N7*O2</f>
        <v>1050</v>
      </c>
      <c r="O34" s="2">
        <f>+B34*O7*O2</f>
        <v>1400</v>
      </c>
      <c r="P34" s="2">
        <f>+B34*P7*O2</f>
        <v>2100</v>
      </c>
      <c r="Q34" s="2">
        <f>+B34*Q7*O2</f>
        <v>2800</v>
      </c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</row>
    <row r="35" spans="1:42" x14ac:dyDescent="0.25">
      <c r="A35" s="6"/>
      <c r="B35" s="9">
        <v>75</v>
      </c>
      <c r="C35" s="2">
        <f>+B35*C7*O2</f>
        <v>37.5</v>
      </c>
      <c r="D35" s="2">
        <f>+B35*D7*O2</f>
        <v>75</v>
      </c>
      <c r="E35" s="2">
        <f>+B35*E7*O2</f>
        <v>150</v>
      </c>
      <c r="F35" s="2">
        <f>+B35*F7*O2</f>
        <v>225</v>
      </c>
      <c r="G35" s="2">
        <f>+B35*G7*O2</f>
        <v>300</v>
      </c>
      <c r="H35" s="2">
        <f>+B35*H7*O2</f>
        <v>375</v>
      </c>
      <c r="I35" s="2">
        <f>+B35*I7*O2</f>
        <v>450</v>
      </c>
      <c r="J35" s="2">
        <f>+B35*J7*O2</f>
        <v>525</v>
      </c>
      <c r="K35" s="2">
        <f>+B35*K7*O2</f>
        <v>600</v>
      </c>
      <c r="L35" s="2">
        <f>+B35*L7*O2</f>
        <v>675</v>
      </c>
      <c r="M35" s="2">
        <f>+B35*M7*O2</f>
        <v>750</v>
      </c>
      <c r="N35" s="2">
        <f>+B35*N7*O2</f>
        <v>1125</v>
      </c>
      <c r="O35" s="2">
        <f>+B35*O7*O2</f>
        <v>1500</v>
      </c>
      <c r="P35" s="2">
        <f>+B35*P7*O2</f>
        <v>2250</v>
      </c>
      <c r="Q35" s="2">
        <f>+B35*Q7*O2</f>
        <v>3000</v>
      </c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</row>
    <row r="36" spans="1:42" x14ac:dyDescent="0.25">
      <c r="A36" s="6"/>
      <c r="B36" s="10">
        <v>80</v>
      </c>
      <c r="C36" s="2">
        <f>+B36*C7*O2</f>
        <v>40</v>
      </c>
      <c r="D36" s="2">
        <f>+B36*D7*O2</f>
        <v>80</v>
      </c>
      <c r="E36" s="2">
        <f>+B36*E7*O2</f>
        <v>160</v>
      </c>
      <c r="F36" s="2">
        <f>+B36*F7*O2</f>
        <v>240</v>
      </c>
      <c r="G36" s="2">
        <f>+B36*G7*O2</f>
        <v>320</v>
      </c>
      <c r="H36" s="2">
        <f>+B36*H7*O2</f>
        <v>400</v>
      </c>
      <c r="I36" s="2">
        <f>+B36*I7*O2</f>
        <v>480</v>
      </c>
      <c r="J36" s="2">
        <f>+B36*J7*O2</f>
        <v>560</v>
      </c>
      <c r="K36" s="2">
        <f>+B36*K7*O2</f>
        <v>640</v>
      </c>
      <c r="L36" s="2">
        <f>+B36*L7*O2</f>
        <v>720</v>
      </c>
      <c r="M36" s="2">
        <f>+B36*M7*O2</f>
        <v>800</v>
      </c>
      <c r="N36" s="2">
        <f>+B36*N7*O2</f>
        <v>1200</v>
      </c>
      <c r="O36" s="2">
        <f>+B36*O7*O2</f>
        <v>1600</v>
      </c>
      <c r="P36" s="2">
        <f>+B36*P7*O2</f>
        <v>2400</v>
      </c>
      <c r="Q36" s="2">
        <f>+B36*Q7*O2</f>
        <v>3200</v>
      </c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/>
    </row>
    <row r="37" spans="1:42" x14ac:dyDescent="0.25">
      <c r="A37" s="6"/>
      <c r="B37" s="10">
        <v>85</v>
      </c>
      <c r="C37" s="2">
        <f>+B37*C7*O2</f>
        <v>42.5</v>
      </c>
      <c r="D37" s="2">
        <f>+B37*D7*O2</f>
        <v>85</v>
      </c>
      <c r="E37" s="2">
        <f>+B37*E7*O2</f>
        <v>170</v>
      </c>
      <c r="F37" s="2">
        <f>+B37*F7*O2</f>
        <v>255</v>
      </c>
      <c r="G37" s="2">
        <f>+B37*G7*O2</f>
        <v>340</v>
      </c>
      <c r="H37" s="2">
        <f>+B37*H7*O2</f>
        <v>425</v>
      </c>
      <c r="I37" s="2">
        <f>+B37*I7*O2</f>
        <v>510</v>
      </c>
      <c r="J37" s="2">
        <f>+B37*J7*O2</f>
        <v>595</v>
      </c>
      <c r="K37" s="2">
        <f>+B37*K7*O2</f>
        <v>680</v>
      </c>
      <c r="L37" s="2">
        <f>+B37*L7*O2</f>
        <v>765</v>
      </c>
      <c r="M37" s="2">
        <f>+B37*M7*O2</f>
        <v>850</v>
      </c>
      <c r="N37" s="2">
        <f>+B37*N7*O2</f>
        <v>1275</v>
      </c>
      <c r="O37" s="2">
        <f>+B37*O7*O2</f>
        <v>1700</v>
      </c>
      <c r="P37" s="2">
        <f>+B37*P7*O2</f>
        <v>2550</v>
      </c>
      <c r="Q37" s="2">
        <f>+B37*Q7*O2</f>
        <v>3400</v>
      </c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</row>
    <row r="38" spans="1:42" x14ac:dyDescent="0.25">
      <c r="A38" s="6"/>
      <c r="B38" s="10">
        <v>90</v>
      </c>
      <c r="C38" s="2">
        <f>+B38*C7*O2</f>
        <v>45</v>
      </c>
      <c r="D38" s="2">
        <f>+B38*D7*O2</f>
        <v>90</v>
      </c>
      <c r="E38" s="2">
        <f>+B38*E7*O2</f>
        <v>180</v>
      </c>
      <c r="F38" s="2">
        <f>+B38*F7*O2</f>
        <v>270</v>
      </c>
      <c r="G38" s="2">
        <f>+B38*G7*O2</f>
        <v>360</v>
      </c>
      <c r="H38" s="2">
        <f>+B38*H7*O2</f>
        <v>450</v>
      </c>
      <c r="I38" s="2">
        <f>+B38*I7*O2</f>
        <v>540</v>
      </c>
      <c r="J38" s="2">
        <f>+B38*J7*O2</f>
        <v>630</v>
      </c>
      <c r="K38" s="2">
        <f>+B38*K7*O2</f>
        <v>720</v>
      </c>
      <c r="L38" s="2">
        <f>+B38*L7*O2</f>
        <v>810</v>
      </c>
      <c r="M38" s="2">
        <f>+B38*M7*O2</f>
        <v>900</v>
      </c>
      <c r="N38" s="2">
        <f>+B38*N7*O2</f>
        <v>1350</v>
      </c>
      <c r="O38" s="2">
        <f>+B38*O7*O2</f>
        <v>1800</v>
      </c>
      <c r="P38" s="2">
        <f>+B38*P7*O2</f>
        <v>2700</v>
      </c>
      <c r="Q38" s="2">
        <f>+B38*Q7*O2</f>
        <v>3600</v>
      </c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</row>
    <row r="39" spans="1:42" x14ac:dyDescent="0.25">
      <c r="A39" s="6"/>
      <c r="B39" s="10">
        <v>95</v>
      </c>
      <c r="C39" s="2">
        <f>+B39*C7*O2</f>
        <v>47.5</v>
      </c>
      <c r="D39" s="2">
        <f>+B39*D7*O2</f>
        <v>95</v>
      </c>
      <c r="E39" s="2">
        <f>+B39*E7*O2</f>
        <v>190</v>
      </c>
      <c r="F39" s="2">
        <f>+B39*F7*O2</f>
        <v>285</v>
      </c>
      <c r="G39" s="2">
        <f>+B39*G7*O2</f>
        <v>380</v>
      </c>
      <c r="H39" s="2">
        <f>+B39*H7*O2</f>
        <v>475</v>
      </c>
      <c r="I39" s="2">
        <f>+B39*I7*O2</f>
        <v>570</v>
      </c>
      <c r="J39" s="2">
        <f>+B39*J7*O2</f>
        <v>665</v>
      </c>
      <c r="K39" s="2">
        <f>+B39*K7*O2</f>
        <v>760</v>
      </c>
      <c r="L39" s="2">
        <f>+B39*L7*O2</f>
        <v>855</v>
      </c>
      <c r="M39" s="2">
        <f>+B39*M7*O2</f>
        <v>950</v>
      </c>
      <c r="N39" s="2">
        <f>+B39*N7*O2</f>
        <v>1425</v>
      </c>
      <c r="O39" s="2">
        <f>+B39*O7*O2</f>
        <v>1900</v>
      </c>
      <c r="P39" s="2">
        <f>+B39*P7*O2</f>
        <v>2850</v>
      </c>
      <c r="Q39" s="2">
        <f>+B39*Q7*O2</f>
        <v>3800</v>
      </c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</row>
    <row r="40" spans="1:42" x14ac:dyDescent="0.25">
      <c r="A40" s="6"/>
      <c r="B40" s="10">
        <v>100</v>
      </c>
      <c r="C40" s="2">
        <f>+B40*C7*O2</f>
        <v>50</v>
      </c>
      <c r="D40" s="2">
        <f>+B40*D7*O2</f>
        <v>100</v>
      </c>
      <c r="E40" s="2">
        <f>+B40*E7*O2</f>
        <v>200</v>
      </c>
      <c r="F40" s="2">
        <f>+B40*F7*O2</f>
        <v>300</v>
      </c>
      <c r="G40" s="2">
        <f>+B40*G7*O2</f>
        <v>400</v>
      </c>
      <c r="H40" s="2">
        <f>+B40*H7*O2</f>
        <v>500</v>
      </c>
      <c r="I40" s="2">
        <f>+B40*I7*O2</f>
        <v>600</v>
      </c>
      <c r="J40" s="2">
        <f>+B40*J7*O2</f>
        <v>700</v>
      </c>
      <c r="K40" s="2">
        <f>+B40*K7*O2</f>
        <v>800</v>
      </c>
      <c r="L40" s="2">
        <f>+B40*L7*O2</f>
        <v>900</v>
      </c>
      <c r="M40" s="2">
        <f>+B40*M7*O2</f>
        <v>1000</v>
      </c>
      <c r="N40" s="2">
        <f>+B40*N7*O2</f>
        <v>1500</v>
      </c>
      <c r="O40" s="2">
        <f>+B40*O7*O2</f>
        <v>2000</v>
      </c>
      <c r="P40" s="2">
        <f>+B40*P7*O2</f>
        <v>3000</v>
      </c>
      <c r="Q40" s="2">
        <f>+B40*Q7*O2</f>
        <v>4000</v>
      </c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</row>
    <row r="41" spans="1:42" x14ac:dyDescent="0.25">
      <c r="A41" s="6"/>
      <c r="B41" s="10">
        <v>110</v>
      </c>
      <c r="C41" s="2">
        <f>+B41*C7*O2</f>
        <v>55</v>
      </c>
      <c r="D41" s="2">
        <f>+B41*D7*O2</f>
        <v>110</v>
      </c>
      <c r="E41" s="2">
        <f>+B41*E7*O2</f>
        <v>220</v>
      </c>
      <c r="F41" s="2">
        <f>+B41*F7*O2</f>
        <v>330</v>
      </c>
      <c r="G41" s="2">
        <f>+B41*G7*O2</f>
        <v>440</v>
      </c>
      <c r="H41" s="2">
        <f>+B41*H7*O2</f>
        <v>550</v>
      </c>
      <c r="I41" s="2">
        <f>+B41*I7*O2</f>
        <v>660</v>
      </c>
      <c r="J41" s="2">
        <f>+B41*J7*O2</f>
        <v>770</v>
      </c>
      <c r="K41" s="2">
        <f>+B41*K7*O2</f>
        <v>880</v>
      </c>
      <c r="L41" s="2">
        <f>+B41*L7*O2</f>
        <v>990</v>
      </c>
      <c r="M41" s="2">
        <f>+B41*M7*O2</f>
        <v>1100</v>
      </c>
      <c r="N41" s="2">
        <f>+B41*N7*O2</f>
        <v>1650</v>
      </c>
      <c r="O41" s="2">
        <f>+B41*O7*O2</f>
        <v>2200</v>
      </c>
      <c r="P41" s="2">
        <f>+B41*P7*O2</f>
        <v>3300</v>
      </c>
      <c r="Q41" s="2">
        <f>+B41*Q7*O2</f>
        <v>4400</v>
      </c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</row>
    <row r="42" spans="1:42" x14ac:dyDescent="0.25">
      <c r="A42" s="6"/>
      <c r="B42" s="10">
        <v>120</v>
      </c>
      <c r="C42" s="2">
        <f>+B42*C7*O2</f>
        <v>60</v>
      </c>
      <c r="D42" s="2">
        <f>+B42*D7*O2</f>
        <v>120</v>
      </c>
      <c r="E42" s="2">
        <f>+B42*E7*O2</f>
        <v>240</v>
      </c>
      <c r="F42" s="2">
        <f>+B42*F7*O2</f>
        <v>360</v>
      </c>
      <c r="G42" s="2">
        <f>+B42*G7*O2</f>
        <v>480</v>
      </c>
      <c r="H42" s="2">
        <f>+B42*H7*O2</f>
        <v>600</v>
      </c>
      <c r="I42" s="2">
        <f>+B42*I7*O2</f>
        <v>720</v>
      </c>
      <c r="J42" s="2">
        <f>+B42*J7*O2</f>
        <v>840</v>
      </c>
      <c r="K42" s="2">
        <f>+B42*K7*O2</f>
        <v>960</v>
      </c>
      <c r="L42" s="2">
        <f>+B42*L7*O2</f>
        <v>1080</v>
      </c>
      <c r="M42" s="2">
        <f>+B42*M7*O2</f>
        <v>1200</v>
      </c>
      <c r="N42" s="2">
        <f>+B42*N7*O2</f>
        <v>1800</v>
      </c>
      <c r="O42" s="2">
        <f>+B42*O7*O2</f>
        <v>2400</v>
      </c>
      <c r="P42" s="2">
        <f>+B42*P7*O2</f>
        <v>3600</v>
      </c>
      <c r="Q42" s="2">
        <f>+B42*Q7*O2</f>
        <v>4800</v>
      </c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</row>
    <row r="43" spans="1:42" x14ac:dyDescent="0.25">
      <c r="A43" s="6"/>
      <c r="B43" s="10">
        <v>130</v>
      </c>
      <c r="C43" s="2">
        <f>+B43*C7*O2</f>
        <v>65</v>
      </c>
      <c r="D43" s="2">
        <f>+B43*D7*O2</f>
        <v>130</v>
      </c>
      <c r="E43" s="2">
        <f>+B43*E7*O2</f>
        <v>260</v>
      </c>
      <c r="F43" s="2">
        <f>+B43*F7*O2</f>
        <v>390</v>
      </c>
      <c r="G43" s="2">
        <f>+B43*G7*O2</f>
        <v>520</v>
      </c>
      <c r="H43" s="2">
        <f>+B43*H7*O2</f>
        <v>650</v>
      </c>
      <c r="I43" s="2">
        <f>+B43*I7*O2</f>
        <v>780</v>
      </c>
      <c r="J43" s="2">
        <f>+B43*J7*O2</f>
        <v>910</v>
      </c>
      <c r="K43" s="2">
        <f>+B43*K7*O2</f>
        <v>1040</v>
      </c>
      <c r="L43" s="2">
        <f>+B43*L7*O2</f>
        <v>1170</v>
      </c>
      <c r="M43" s="2">
        <f>+B43*M7*O2</f>
        <v>1300</v>
      </c>
      <c r="N43" s="2">
        <f>+B43*N7*O2</f>
        <v>1950</v>
      </c>
      <c r="O43" s="2">
        <f>+B43*O7*O2</f>
        <v>2600</v>
      </c>
      <c r="P43" s="2">
        <f>+B43*P7*O2</f>
        <v>3900</v>
      </c>
      <c r="Q43" s="2">
        <f>+B43*Q7*O2</f>
        <v>5200</v>
      </c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</row>
    <row r="44" spans="1:42" x14ac:dyDescent="0.25">
      <c r="A44" s="6"/>
      <c r="B44" s="10">
        <v>140</v>
      </c>
      <c r="C44" s="2">
        <f>+B44*C7*O2</f>
        <v>70</v>
      </c>
      <c r="D44" s="2">
        <f>+B44*D7*O2</f>
        <v>140</v>
      </c>
      <c r="E44" s="2">
        <f>+B44*E7*O2</f>
        <v>280</v>
      </c>
      <c r="F44" s="2">
        <f>+B44*F7*O2</f>
        <v>420</v>
      </c>
      <c r="G44" s="2">
        <f>+B44*G7*O2</f>
        <v>560</v>
      </c>
      <c r="H44" s="2">
        <f>+B44*H7*O2</f>
        <v>700</v>
      </c>
      <c r="I44" s="2">
        <f>+B44*I7*O2</f>
        <v>840</v>
      </c>
      <c r="J44" s="2">
        <f>+B44*J7*O2</f>
        <v>980</v>
      </c>
      <c r="K44" s="2">
        <f>+B44*K7*O2</f>
        <v>1120</v>
      </c>
      <c r="L44" s="2">
        <f>+B44*L7*O2</f>
        <v>1260</v>
      </c>
      <c r="M44" s="2">
        <f>+B44*M7*O2</f>
        <v>1400</v>
      </c>
      <c r="N44" s="2">
        <f>+B44*N7*O2</f>
        <v>2100</v>
      </c>
      <c r="O44" s="2">
        <f>+B44*O7*O2</f>
        <v>2800</v>
      </c>
      <c r="P44" s="2">
        <f>+B44*P7*O2</f>
        <v>4200</v>
      </c>
      <c r="Q44" s="2">
        <f>+B44*Q7*O2</f>
        <v>5600</v>
      </c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</row>
    <row r="45" spans="1:42" x14ac:dyDescent="0.25">
      <c r="A45" s="6"/>
      <c r="B45" s="10">
        <v>150</v>
      </c>
      <c r="C45" s="2">
        <f>+B45*C7*O2</f>
        <v>75</v>
      </c>
      <c r="D45" s="2">
        <f>+B45*D7*O2</f>
        <v>150</v>
      </c>
      <c r="E45" s="2">
        <f>+B45*E7*O2</f>
        <v>300</v>
      </c>
      <c r="F45" s="2">
        <f>+B45*F7*O2</f>
        <v>450</v>
      </c>
      <c r="G45" s="2">
        <f>+B45*G7*O2</f>
        <v>600</v>
      </c>
      <c r="H45" s="2">
        <f>+B45*H7*O2</f>
        <v>750</v>
      </c>
      <c r="I45" s="2">
        <f>+B45*I7*O2</f>
        <v>900</v>
      </c>
      <c r="J45" s="2">
        <f>+B45*J7*O2</f>
        <v>1050</v>
      </c>
      <c r="K45" s="2">
        <f>+B45*K7*O2</f>
        <v>1200</v>
      </c>
      <c r="L45" s="2">
        <f>+B45*L7*O2</f>
        <v>1350</v>
      </c>
      <c r="M45" s="2">
        <f>+B45*M7*O2</f>
        <v>1500</v>
      </c>
      <c r="N45" s="2">
        <f>+B45*N7*O2</f>
        <v>2250</v>
      </c>
      <c r="O45" s="2">
        <f>+B45*O7*O2</f>
        <v>3000</v>
      </c>
      <c r="P45" s="2">
        <f>+B45*P7*O2</f>
        <v>4500</v>
      </c>
      <c r="Q45" s="2">
        <f>+B45*Q7*O2</f>
        <v>6000</v>
      </c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</row>
    <row r="46" spans="1:42" x14ac:dyDescent="0.25">
      <c r="A46" s="6"/>
      <c r="B46" s="10">
        <v>200</v>
      </c>
      <c r="C46" s="2">
        <f>+B46*C7*O2</f>
        <v>100</v>
      </c>
      <c r="D46" s="2">
        <f>+B46*D7*O2</f>
        <v>200</v>
      </c>
      <c r="E46" s="2">
        <f>+B46*E7*O2</f>
        <v>400</v>
      </c>
      <c r="F46" s="2">
        <f>+B46*F7*O2</f>
        <v>600</v>
      </c>
      <c r="G46" s="2">
        <f>+B46*G7*O2</f>
        <v>800</v>
      </c>
      <c r="H46" s="2">
        <f>+B46*H7*O2</f>
        <v>1000</v>
      </c>
      <c r="I46" s="2">
        <f>+B46*I7*O2</f>
        <v>1200</v>
      </c>
      <c r="J46" s="2">
        <f>+B46*J7*O2</f>
        <v>1400</v>
      </c>
      <c r="K46" s="2">
        <f>+B46*K7*O2</f>
        <v>1600</v>
      </c>
      <c r="L46" s="2">
        <f>+B46*L7*O2</f>
        <v>1800</v>
      </c>
      <c r="M46" s="2">
        <f>+B46*M7*O2</f>
        <v>2000</v>
      </c>
      <c r="N46" s="2">
        <f>+B46*N7*O2</f>
        <v>3000</v>
      </c>
      <c r="O46" s="2">
        <f>+B46*O7*O2</f>
        <v>4000</v>
      </c>
      <c r="P46" s="2">
        <f>+B46*P7*O2</f>
        <v>6000</v>
      </c>
      <c r="Q46" s="2">
        <f>+B46*Q7*O2</f>
        <v>8000</v>
      </c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</row>
    <row r="47" spans="1:42" x14ac:dyDescent="0.25">
      <c r="A47" s="6"/>
      <c r="B47" s="10">
        <v>300</v>
      </c>
      <c r="C47" s="2">
        <f>+B47*C7*O2</f>
        <v>150</v>
      </c>
      <c r="D47" s="2">
        <f>+B47*D7*O2</f>
        <v>300</v>
      </c>
      <c r="E47" s="2">
        <f>+B47*E7*O2</f>
        <v>600</v>
      </c>
      <c r="F47" s="2">
        <f>+B47*F7*O2</f>
        <v>900</v>
      </c>
      <c r="G47" s="2">
        <f>+B47*G7*O2</f>
        <v>1200</v>
      </c>
      <c r="H47" s="2">
        <f>+B47*H7*O2</f>
        <v>1500</v>
      </c>
      <c r="I47" s="2">
        <f>+B47*I7*O2</f>
        <v>1800</v>
      </c>
      <c r="J47" s="2">
        <f>+B47*J7*O2</f>
        <v>2100</v>
      </c>
      <c r="K47" s="2">
        <f>+B47*K7*O2</f>
        <v>2400</v>
      </c>
      <c r="L47" s="2">
        <f>+B47*L7*O2</f>
        <v>2700</v>
      </c>
      <c r="M47" s="2">
        <f>+B47*M7*O2</f>
        <v>3000</v>
      </c>
      <c r="N47" s="2">
        <f>+B47*N7*O2</f>
        <v>4500</v>
      </c>
      <c r="O47" s="2">
        <f>+B47*O7*O2</f>
        <v>6000</v>
      </c>
      <c r="P47" s="2">
        <f>+B47*P7*O2</f>
        <v>9000</v>
      </c>
      <c r="Q47" s="2">
        <f>+B47*Q7*O2</f>
        <v>12000</v>
      </c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</row>
    <row r="48" spans="1:42" x14ac:dyDescent="0.25">
      <c r="A48" s="6"/>
      <c r="B48" s="10">
        <v>400</v>
      </c>
      <c r="C48" s="2">
        <f>+B48*C7*O2</f>
        <v>200</v>
      </c>
      <c r="D48" s="2">
        <f>+B48*D7*O2</f>
        <v>400</v>
      </c>
      <c r="E48" s="2">
        <f>+B48*E7*O2</f>
        <v>800</v>
      </c>
      <c r="F48" s="2">
        <f>+B48*F7*O2</f>
        <v>1200</v>
      </c>
      <c r="G48" s="2">
        <f>+B48*G7*O2</f>
        <v>1600</v>
      </c>
      <c r="H48" s="2">
        <f>+B48*H7*O2</f>
        <v>2000</v>
      </c>
      <c r="I48" s="2">
        <f>+B48*I7*O2</f>
        <v>2400</v>
      </c>
      <c r="J48" s="2">
        <f>+B48*J7*O2</f>
        <v>2800</v>
      </c>
      <c r="K48" s="2">
        <f>+B48*K7*O2</f>
        <v>3200</v>
      </c>
      <c r="L48" s="2">
        <f>+B48*L7*O2</f>
        <v>3600</v>
      </c>
      <c r="M48" s="2">
        <f>+B48*M7*O2</f>
        <v>4000</v>
      </c>
      <c r="N48" s="2">
        <f>+B48*N7*O2</f>
        <v>6000</v>
      </c>
      <c r="O48" s="2">
        <f>+B48*O7*O2</f>
        <v>8000</v>
      </c>
      <c r="P48" s="2">
        <f>+B48*P7*O2</f>
        <v>12000</v>
      </c>
      <c r="Q48" s="2">
        <f>+B48*Q7*O2</f>
        <v>16000</v>
      </c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6"/>
      <c r="AK48" s="6"/>
      <c r="AL48" s="6"/>
      <c r="AM48" s="6"/>
      <c r="AN48" s="6"/>
      <c r="AO48" s="6"/>
      <c r="AP48" s="6"/>
    </row>
    <row r="49" spans="1:42" x14ac:dyDescent="0.25">
      <c r="A49" s="6"/>
      <c r="B49" s="10">
        <v>500</v>
      </c>
      <c r="C49" s="2">
        <f>+B49*C7*O2</f>
        <v>250</v>
      </c>
      <c r="D49" s="2">
        <f>+B49*D7*O2</f>
        <v>500</v>
      </c>
      <c r="E49" s="2">
        <f>+B49*E7*O2</f>
        <v>1000</v>
      </c>
      <c r="F49" s="2">
        <f>+B49*F7*O2</f>
        <v>1500</v>
      </c>
      <c r="G49" s="2">
        <f>+B49*G7*O2</f>
        <v>2000</v>
      </c>
      <c r="H49" s="2">
        <f>+B49*H7*O2</f>
        <v>2500</v>
      </c>
      <c r="I49" s="2">
        <f>+B49*I7*O2</f>
        <v>3000</v>
      </c>
      <c r="J49" s="2">
        <f>+B49*J7*O2</f>
        <v>3500</v>
      </c>
      <c r="K49" s="2">
        <f>+B49*K7*O2</f>
        <v>4000</v>
      </c>
      <c r="L49" s="2">
        <f>+B49*L7*O2</f>
        <v>4500</v>
      </c>
      <c r="M49" s="2">
        <f>+B49*M7*O2</f>
        <v>5000</v>
      </c>
      <c r="N49" s="2">
        <f>+B49*N7*O2</f>
        <v>7500</v>
      </c>
      <c r="O49" s="2">
        <f>+B49*O7*O2</f>
        <v>10000</v>
      </c>
      <c r="P49" s="2">
        <f>+B49*P7*O2</f>
        <v>15000</v>
      </c>
      <c r="Q49" s="2">
        <f>+B49*Q7*O2</f>
        <v>20000</v>
      </c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  <c r="AJ49" s="6"/>
      <c r="AK49" s="6"/>
      <c r="AL49" s="6"/>
      <c r="AM49" s="6"/>
      <c r="AN49" s="6"/>
      <c r="AO49" s="6"/>
      <c r="AP49" s="6"/>
    </row>
    <row r="50" spans="1:42" x14ac:dyDescent="0.25">
      <c r="A50" s="6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6"/>
      <c r="AK50" s="6"/>
      <c r="AL50" s="6"/>
      <c r="AM50" s="6"/>
      <c r="AN50" s="6"/>
      <c r="AO50" s="6"/>
      <c r="AP50" s="6"/>
    </row>
    <row r="51" spans="1:42" x14ac:dyDescent="0.25">
      <c r="A51" s="6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  <c r="AM51" s="6"/>
      <c r="AN51" s="6"/>
      <c r="AO51" s="6"/>
      <c r="AP51" s="6"/>
    </row>
    <row r="52" spans="1:42" x14ac:dyDescent="0.25">
      <c r="A52" s="6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</row>
    <row r="53" spans="1:42" x14ac:dyDescent="0.25">
      <c r="A53" s="6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</row>
    <row r="54" spans="1:42" x14ac:dyDescent="0.25">
      <c r="A54" s="6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</row>
    <row r="55" spans="1:42" x14ac:dyDescent="0.25">
      <c r="A55" s="6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</row>
    <row r="56" spans="1:42" x14ac:dyDescent="0.25">
      <c r="A56" s="6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</row>
    <row r="57" spans="1:42" x14ac:dyDescent="0.25">
      <c r="A57" s="6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</row>
    <row r="58" spans="1:42" x14ac:dyDescent="0.25">
      <c r="A58" s="6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</row>
    <row r="59" spans="1:42" x14ac:dyDescent="0.25">
      <c r="A59" s="6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</row>
    <row r="60" spans="1:42" x14ac:dyDescent="0.25">
      <c r="A60" s="6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</row>
    <row r="61" spans="1:42" x14ac:dyDescent="0.25">
      <c r="A61" s="6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</row>
    <row r="62" spans="1:42" x14ac:dyDescent="0.25">
      <c r="A62" s="6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</row>
    <row r="63" spans="1:42" x14ac:dyDescent="0.25">
      <c r="A63" s="6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</row>
    <row r="64" spans="1:42" x14ac:dyDescent="0.25">
      <c r="A64" s="6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</row>
    <row r="65" spans="1:42" x14ac:dyDescent="0.25">
      <c r="A65" s="6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</row>
    <row r="66" spans="1:42" x14ac:dyDescent="0.25">
      <c r="A66" s="6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</row>
    <row r="67" spans="1:42" x14ac:dyDescent="0.25">
      <c r="A67" s="6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</row>
    <row r="68" spans="1:42" x14ac:dyDescent="0.25">
      <c r="A68" s="6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</row>
    <row r="69" spans="1:42" x14ac:dyDescent="0.25">
      <c r="A69" s="6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</row>
    <row r="70" spans="1:42" x14ac:dyDescent="0.25">
      <c r="A70" s="6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</row>
    <row r="71" spans="1:42" x14ac:dyDescent="0.25">
      <c r="A71" s="6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</row>
    <row r="72" spans="1:42" x14ac:dyDescent="0.25">
      <c r="A72" s="6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</row>
    <row r="73" spans="1:42" x14ac:dyDescent="0.25">
      <c r="A73" s="6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</row>
    <row r="74" spans="1:42" x14ac:dyDescent="0.25">
      <c r="A74" s="6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</row>
    <row r="75" spans="1:42" x14ac:dyDescent="0.25">
      <c r="A75" s="6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</row>
    <row r="76" spans="1:42" x14ac:dyDescent="0.25">
      <c r="A76" s="6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</row>
    <row r="77" spans="1:42" x14ac:dyDescent="0.25">
      <c r="A77" s="6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</row>
    <row r="78" spans="1:42" x14ac:dyDescent="0.25">
      <c r="A78" s="6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</row>
    <row r="79" spans="1:42" x14ac:dyDescent="0.25">
      <c r="A79" s="6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</row>
    <row r="80" spans="1:42" x14ac:dyDescent="0.25">
      <c r="A80" s="6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  <c r="AM80" s="6"/>
      <c r="AN80" s="6"/>
      <c r="AO80" s="6"/>
      <c r="AP80" s="6"/>
    </row>
    <row r="81" spans="1:42" x14ac:dyDescent="0.25">
      <c r="A81" s="6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  <c r="AM81" s="6"/>
      <c r="AN81" s="6"/>
      <c r="AO81" s="6"/>
      <c r="AP81" s="6"/>
    </row>
    <row r="82" spans="1:42" x14ac:dyDescent="0.25">
      <c r="A82" s="6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  <c r="AM82" s="6"/>
      <c r="AN82" s="6"/>
      <c r="AO82" s="6"/>
      <c r="AP82" s="6"/>
    </row>
    <row r="83" spans="1:42" x14ac:dyDescent="0.25">
      <c r="A83" s="6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  <c r="AM83" s="6"/>
      <c r="AN83" s="6"/>
      <c r="AO83" s="6"/>
      <c r="AP83" s="6"/>
    </row>
    <row r="84" spans="1:42" x14ac:dyDescent="0.25">
      <c r="A84" s="6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  <c r="AM84" s="6"/>
      <c r="AN84" s="6"/>
      <c r="AO84" s="6"/>
      <c r="AP84" s="6"/>
    </row>
    <row r="85" spans="1:42" x14ac:dyDescent="0.25">
      <c r="A85" s="6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  <c r="AM85" s="6"/>
      <c r="AN85" s="6"/>
      <c r="AO85" s="6"/>
      <c r="AP85" s="6"/>
    </row>
    <row r="86" spans="1:42" x14ac:dyDescent="0.25">
      <c r="A86" s="6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  <c r="AM86" s="6"/>
      <c r="AN86" s="6"/>
      <c r="AO86" s="6"/>
      <c r="AP86" s="6"/>
    </row>
    <row r="87" spans="1:42" x14ac:dyDescent="0.25">
      <c r="A87" s="6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  <c r="AM87" s="6"/>
      <c r="AN87" s="6"/>
      <c r="AO87" s="6"/>
      <c r="AP87" s="6"/>
    </row>
    <row r="88" spans="1:42" x14ac:dyDescent="0.25">
      <c r="A88" s="6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  <c r="AM88" s="6"/>
      <c r="AN88" s="6"/>
      <c r="AO88" s="6"/>
      <c r="AP88" s="6"/>
    </row>
    <row r="89" spans="1:42" x14ac:dyDescent="0.25">
      <c r="A89" s="6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  <c r="AM89" s="6"/>
      <c r="AN89" s="6"/>
      <c r="AO89" s="6"/>
      <c r="AP89" s="6"/>
    </row>
    <row r="90" spans="1:42" x14ac:dyDescent="0.25">
      <c r="A90" s="6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  <c r="AM90" s="6"/>
      <c r="AN90" s="6"/>
      <c r="AO90" s="6"/>
      <c r="AP90" s="6"/>
    </row>
    <row r="91" spans="1:42" x14ac:dyDescent="0.25">
      <c r="A91" s="6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  <c r="AM91" s="6"/>
      <c r="AN91" s="6"/>
      <c r="AO91" s="6"/>
      <c r="AP91" s="6"/>
    </row>
    <row r="92" spans="1:42" x14ac:dyDescent="0.25">
      <c r="A92" s="6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  <c r="AM92" s="6"/>
      <c r="AN92" s="6"/>
      <c r="AO92" s="6"/>
      <c r="AP92" s="6"/>
    </row>
    <row r="93" spans="1:42" x14ac:dyDescent="0.25">
      <c r="A93" s="6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  <c r="AM93" s="6"/>
      <c r="AN93" s="6"/>
      <c r="AO93" s="6"/>
      <c r="AP93" s="6"/>
    </row>
    <row r="94" spans="1:42" x14ac:dyDescent="0.25">
      <c r="A94" s="6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  <c r="AM94" s="6"/>
      <c r="AN94" s="6"/>
      <c r="AO94" s="6"/>
      <c r="AP94" s="6"/>
    </row>
    <row r="95" spans="1:42" x14ac:dyDescent="0.25">
      <c r="A95" s="6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  <c r="AM95" s="6"/>
      <c r="AN95" s="6"/>
      <c r="AO95" s="6"/>
      <c r="AP95" s="6"/>
    </row>
    <row r="96" spans="1:42" x14ac:dyDescent="0.25">
      <c r="A96" s="6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  <c r="AM96" s="6"/>
      <c r="AN96" s="6"/>
      <c r="AO96" s="6"/>
      <c r="AP96" s="6"/>
    </row>
    <row r="97" spans="1:42" x14ac:dyDescent="0.25">
      <c r="A97" s="6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  <c r="AM97" s="6"/>
      <c r="AN97" s="6"/>
      <c r="AO97" s="6"/>
      <c r="AP97" s="6"/>
    </row>
    <row r="98" spans="1:42" x14ac:dyDescent="0.25">
      <c r="A98" s="6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  <c r="AM98" s="6"/>
      <c r="AN98" s="6"/>
      <c r="AO98" s="6"/>
      <c r="AP98" s="6"/>
    </row>
    <row r="99" spans="1:42" x14ac:dyDescent="0.25">
      <c r="A99" s="6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  <c r="AM99" s="6"/>
      <c r="AN99" s="6"/>
      <c r="AO99" s="6"/>
      <c r="AP99" s="6"/>
    </row>
    <row r="100" spans="1:42" x14ac:dyDescent="0.25">
      <c r="A100" s="6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  <c r="AM100" s="6"/>
      <c r="AN100" s="6"/>
      <c r="AO100" s="6"/>
      <c r="AP100" s="6"/>
    </row>
    <row r="101" spans="1:42" x14ac:dyDescent="0.25">
      <c r="A101" s="6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  <c r="AM101" s="6"/>
      <c r="AN101" s="6"/>
      <c r="AO101" s="6"/>
      <c r="AP101" s="6"/>
    </row>
    <row r="102" spans="1:42" x14ac:dyDescent="0.25">
      <c r="A102" s="6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  <c r="AM102" s="6"/>
      <c r="AN102" s="6"/>
      <c r="AO102" s="6"/>
      <c r="AP102" s="6"/>
    </row>
    <row r="103" spans="1:42" x14ac:dyDescent="0.25">
      <c r="A103" s="6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  <c r="AM103" s="6"/>
      <c r="AN103" s="6"/>
      <c r="AO103" s="6"/>
      <c r="AP103" s="6"/>
    </row>
    <row r="104" spans="1:42" x14ac:dyDescent="0.25">
      <c r="A104" s="6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  <c r="AM104" s="6"/>
      <c r="AN104" s="6"/>
      <c r="AO104" s="6"/>
      <c r="AP104" s="6"/>
    </row>
    <row r="105" spans="1:42" x14ac:dyDescent="0.25">
      <c r="A105" s="6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  <c r="AM105" s="6"/>
      <c r="AN105" s="6"/>
      <c r="AO105" s="6"/>
      <c r="AP105" s="6"/>
    </row>
    <row r="106" spans="1:42" x14ac:dyDescent="0.25">
      <c r="A106" s="6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  <c r="AM106" s="6"/>
      <c r="AN106" s="6"/>
      <c r="AO106" s="6"/>
      <c r="AP106" s="6"/>
    </row>
    <row r="107" spans="1:42" x14ac:dyDescent="0.25">
      <c r="A107" s="6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  <c r="AM107" s="6"/>
      <c r="AN107" s="6"/>
      <c r="AO107" s="6"/>
      <c r="AP107" s="6"/>
    </row>
    <row r="108" spans="1:42" x14ac:dyDescent="0.25">
      <c r="AD108" s="6"/>
      <c r="AE108" s="6"/>
      <c r="AF108" s="6"/>
      <c r="AG108" s="6"/>
      <c r="AH108" s="6"/>
      <c r="AI108" s="6"/>
      <c r="AJ108" s="6"/>
      <c r="AK108" s="6"/>
      <c r="AL108" s="6"/>
      <c r="AM108" s="6"/>
      <c r="AN108" s="6"/>
      <c r="AO108" s="6"/>
      <c r="AP108" s="6"/>
    </row>
    <row r="109" spans="1:42" x14ac:dyDescent="0.25">
      <c r="AD109" s="6"/>
      <c r="AE109" s="6"/>
      <c r="AF109" s="6"/>
      <c r="AG109" s="6"/>
      <c r="AH109" s="6"/>
      <c r="AI109" s="6"/>
      <c r="AJ109" s="6"/>
      <c r="AK109" s="6"/>
      <c r="AL109" s="6"/>
      <c r="AM109" s="6"/>
      <c r="AN109" s="6"/>
      <c r="AO109" s="6"/>
      <c r="AP109" s="6"/>
    </row>
  </sheetData>
  <sheetProtection password="DDF9" sheet="1" scenarios="1" formatCells="0" formatColumns="0" formatRows="0" insertColumns="0" insertRows="0" insertHyperlinks="0" deleteColumns="0" deleteRows="0" sort="0" autoFilter="0" pivotTables="0"/>
  <mergeCells count="10">
    <mergeCell ref="C6:Q6"/>
    <mergeCell ref="C12:Q12"/>
    <mergeCell ref="C2:D2"/>
    <mergeCell ref="I2:J2"/>
    <mergeCell ref="M2:N2"/>
    <mergeCell ref="C4:D4"/>
    <mergeCell ref="E4:F4"/>
    <mergeCell ref="H4:J4"/>
    <mergeCell ref="O2:P2"/>
    <mergeCell ref="O4:R4"/>
  </mergeCells>
  <conditionalFormatting sqref="C13:Q49">
    <cfRule type="cellIs" dxfId="38" priority="31" operator="equal">
      <formula>$C$2</formula>
    </cfRule>
    <cfRule type="cellIs" dxfId="37" priority="32" operator="greaterThan">
      <formula>$C$2</formula>
    </cfRule>
    <cfRule type="cellIs" dxfId="36" priority="33" operator="equal">
      <formula>$E$4</formula>
    </cfRule>
    <cfRule type="cellIs" dxfId="35" priority="34" operator="lessThan">
      <formula>$E$4</formula>
    </cfRule>
    <cfRule type="cellIs" dxfId="34" priority="45" operator="greaterThan">
      <formula>$E$4</formula>
    </cfRule>
  </conditionalFormatting>
  <conditionalFormatting sqref="F15:F16">
    <cfRule type="cellIs" dxfId="33" priority="46" operator="between">
      <formula>$G$4</formula>
      <formula>#REF!</formula>
    </cfRule>
  </conditionalFormatting>
  <conditionalFormatting sqref="F14">
    <cfRule type="cellIs" dxfId="32" priority="47" operator="between">
      <formula>#REF!</formula>
      <formula>$G$4</formula>
    </cfRule>
  </conditionalFormatting>
  <conditionalFormatting sqref="F13">
    <cfRule type="cellIs" dxfId="31" priority="48" operator="between">
      <formula>$G$4</formula>
      <formula>#REF!</formula>
    </cfRule>
  </conditionalFormatting>
  <conditionalFormatting sqref="C10:Q10">
    <cfRule type="cellIs" dxfId="30" priority="35" operator="greaterThan">
      <formula>$K$4</formula>
    </cfRule>
  </conditionalFormatting>
  <conditionalFormatting sqref="I13:I49">
    <cfRule type="expression" dxfId="29" priority="30">
      <formula>+$I$10&gt;$K$4</formula>
    </cfRule>
  </conditionalFormatting>
  <conditionalFormatting sqref="J13:J49">
    <cfRule type="expression" dxfId="28" priority="29">
      <formula>+$J$10&gt;$K$4</formula>
    </cfRule>
  </conditionalFormatting>
  <conditionalFormatting sqref="K13:K49">
    <cfRule type="expression" dxfId="27" priority="28">
      <formula>+$K$10&gt;$K$4</formula>
    </cfRule>
  </conditionalFormatting>
  <conditionalFormatting sqref="H13:H49">
    <cfRule type="expression" dxfId="26" priority="27">
      <formula>+$H$10&gt;$K$4</formula>
    </cfRule>
  </conditionalFormatting>
  <conditionalFormatting sqref="L13:L49">
    <cfRule type="expression" dxfId="25" priority="26">
      <formula>+$L$10&gt;$K$4</formula>
    </cfRule>
  </conditionalFormatting>
  <conditionalFormatting sqref="M13:M49">
    <cfRule type="expression" dxfId="24" priority="25">
      <formula>+$M$10&gt;$K$4</formula>
    </cfRule>
  </conditionalFormatting>
  <conditionalFormatting sqref="N13:N49">
    <cfRule type="expression" dxfId="23" priority="24">
      <formula>+$N$10&gt;$K$4</formula>
    </cfRule>
  </conditionalFormatting>
  <conditionalFormatting sqref="O13:O49">
    <cfRule type="expression" dxfId="22" priority="23">
      <formula>+$O$10&gt;$K$4</formula>
    </cfRule>
  </conditionalFormatting>
  <conditionalFormatting sqref="P13:P49">
    <cfRule type="expression" dxfId="21" priority="22">
      <formula>+$P$10&gt;$K$4</formula>
    </cfRule>
  </conditionalFormatting>
  <conditionalFormatting sqref="Q13:Q49">
    <cfRule type="expression" dxfId="20" priority="21">
      <formula>+$Q$10&gt;$K$4</formula>
    </cfRule>
  </conditionalFormatting>
  <conditionalFormatting sqref="G13:G49">
    <cfRule type="expression" dxfId="19" priority="20">
      <formula>+$G$10&gt;$K$4</formula>
    </cfRule>
  </conditionalFormatting>
  <conditionalFormatting sqref="F13:F49">
    <cfRule type="expression" dxfId="18" priority="10">
      <formula>+$F$10&gt;$K$4</formula>
    </cfRule>
  </conditionalFormatting>
  <conditionalFormatting sqref="E13:E49">
    <cfRule type="expression" dxfId="17" priority="9">
      <formula>+$E$10&gt;$K$4</formula>
    </cfRule>
  </conditionalFormatting>
  <conditionalFormatting sqref="D13:D49">
    <cfRule type="expression" dxfId="16" priority="2">
      <formula>+$D$10&gt;$K$4</formula>
    </cfRule>
  </conditionalFormatting>
  <conditionalFormatting sqref="C13:C49">
    <cfRule type="expression" dxfId="15" priority="1">
      <formula>+$C$10&gt;$K$4</formula>
    </cfRule>
  </conditionalFormatting>
  <conditionalFormatting sqref="I7:I9">
    <cfRule type="expression" dxfId="14" priority="19">
      <formula>+$I$10&gt;$K$4</formula>
    </cfRule>
  </conditionalFormatting>
  <conditionalFormatting sqref="J7:J9">
    <cfRule type="expression" dxfId="13" priority="18">
      <formula>+$J$10&gt;$K$4</formula>
    </cfRule>
  </conditionalFormatting>
  <conditionalFormatting sqref="K7:K9">
    <cfRule type="expression" dxfId="12" priority="17">
      <formula>+$K$10&gt;$K$4</formula>
    </cfRule>
  </conditionalFormatting>
  <conditionalFormatting sqref="L7:L9">
    <cfRule type="expression" dxfId="11" priority="16">
      <formula>+$L$10&gt;$K$4</formula>
    </cfRule>
  </conditionalFormatting>
  <conditionalFormatting sqref="M7:M9">
    <cfRule type="expression" dxfId="10" priority="15">
      <formula>+$M$10&gt;$K$4</formula>
    </cfRule>
  </conditionalFormatting>
  <conditionalFormatting sqref="N7:N9">
    <cfRule type="expression" dxfId="9" priority="14">
      <formula>+$N$10&gt;$K$4</formula>
    </cfRule>
  </conditionalFormatting>
  <conditionalFormatting sqref="O7:O9">
    <cfRule type="expression" dxfId="8" priority="13">
      <formula>+$O$10&gt;$K$4</formula>
    </cfRule>
  </conditionalFormatting>
  <conditionalFormatting sqref="P7:P9">
    <cfRule type="expression" dxfId="7" priority="12">
      <formula>+$P$10&gt;$K$4</formula>
    </cfRule>
  </conditionalFormatting>
  <conditionalFormatting sqref="Q7:Q9">
    <cfRule type="expression" dxfId="6" priority="11">
      <formula>+$Q$10&gt;$K$4</formula>
    </cfRule>
  </conditionalFormatting>
  <conditionalFormatting sqref="H7:H9">
    <cfRule type="expression" dxfId="5" priority="8">
      <formula>+$H$10&gt;$K$4</formula>
    </cfRule>
  </conditionalFormatting>
  <conditionalFormatting sqref="G7:G9">
    <cfRule type="expression" dxfId="4" priority="7">
      <formula>+$G$10&gt;$K$4</formula>
    </cfRule>
  </conditionalFormatting>
  <conditionalFormatting sqref="F7:F9">
    <cfRule type="expression" dxfId="3" priority="6">
      <formula>+$F$10&gt;$K$4</formula>
    </cfRule>
  </conditionalFormatting>
  <conditionalFormatting sqref="E7:E9">
    <cfRule type="expression" dxfId="2" priority="5">
      <formula>+$E$10&gt;$K$4</formula>
    </cfRule>
  </conditionalFormatting>
  <conditionalFormatting sqref="D7:D9">
    <cfRule type="expression" dxfId="1" priority="4">
      <formula>+$D$10&gt;$K$4</formula>
    </cfRule>
  </conditionalFormatting>
  <conditionalFormatting sqref="C7:C9">
    <cfRule type="expression" dxfId="0" priority="3">
      <formula>+$C$10&gt;$K$4</formula>
    </cfRule>
  </conditionalFormatting>
  <hyperlinks>
    <hyperlink ref="O4:R4" r:id="rId1" display="MMB Forex"/>
  </hyperlink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0"/>
  <sheetViews>
    <sheetView zoomScaleNormal="100" zoomScalePageLayoutView="150" workbookViewId="0"/>
  </sheetViews>
  <sheetFormatPr baseColWidth="10" defaultRowHeight="15" x14ac:dyDescent="0.25"/>
  <cols>
    <col min="1" max="1" width="4" customWidth="1"/>
    <col min="4" max="4" width="5.28515625" customWidth="1"/>
  </cols>
  <sheetData>
    <row r="1" spans="1:29" ht="15.75" thickBot="1" x14ac:dyDescent="0.3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</row>
    <row r="2" spans="1:29" ht="21" x14ac:dyDescent="0.35">
      <c r="A2" s="12"/>
      <c r="B2" s="56" t="s">
        <v>17</v>
      </c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8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</row>
    <row r="3" spans="1:29" x14ac:dyDescent="0.25">
      <c r="A3" s="12"/>
      <c r="B3" s="13" t="s">
        <v>14</v>
      </c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5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</row>
    <row r="4" spans="1:29" x14ac:dyDescent="0.25">
      <c r="A4" s="12"/>
      <c r="B4" s="13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5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</row>
    <row r="5" spans="1:29" x14ac:dyDescent="0.25">
      <c r="A5" s="12"/>
      <c r="B5" s="13"/>
      <c r="C5" s="14" t="s">
        <v>15</v>
      </c>
      <c r="D5" s="14"/>
      <c r="E5" s="14" t="s">
        <v>34</v>
      </c>
      <c r="F5" s="14"/>
      <c r="G5" s="14"/>
      <c r="H5" s="14"/>
      <c r="I5" s="14"/>
      <c r="J5" s="14"/>
      <c r="K5" s="14"/>
      <c r="L5" s="14"/>
      <c r="M5" s="14"/>
      <c r="N5" s="14"/>
      <c r="O5" s="14"/>
      <c r="P5" s="15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</row>
    <row r="6" spans="1:29" x14ac:dyDescent="0.25">
      <c r="A6" s="12"/>
      <c r="B6" s="13"/>
      <c r="C6" s="14"/>
      <c r="D6" s="14"/>
      <c r="E6" s="14" t="s">
        <v>33</v>
      </c>
      <c r="F6" s="14"/>
      <c r="G6" s="14"/>
      <c r="H6" s="14"/>
      <c r="I6" s="14"/>
      <c r="J6" s="14"/>
      <c r="K6" s="14"/>
      <c r="L6" s="14"/>
      <c r="M6" s="14"/>
      <c r="N6" s="14"/>
      <c r="O6" s="14"/>
      <c r="P6" s="15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</row>
    <row r="7" spans="1:29" x14ac:dyDescent="0.25">
      <c r="A7" s="12"/>
      <c r="B7" s="13"/>
      <c r="C7" s="14"/>
      <c r="D7" s="14"/>
      <c r="E7" s="14" t="s">
        <v>35</v>
      </c>
      <c r="F7" s="14"/>
      <c r="G7" s="14"/>
      <c r="H7" s="14"/>
      <c r="I7" s="14"/>
      <c r="J7" s="14"/>
      <c r="K7" s="14"/>
      <c r="L7" s="14"/>
      <c r="M7" s="14"/>
      <c r="N7" s="14"/>
      <c r="O7" s="14"/>
      <c r="P7" s="15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</row>
    <row r="8" spans="1:29" x14ac:dyDescent="0.25">
      <c r="A8" s="12"/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5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</row>
    <row r="9" spans="1:29" x14ac:dyDescent="0.25">
      <c r="A9" s="12"/>
      <c r="B9" s="13"/>
      <c r="C9" s="14"/>
      <c r="D9" s="14"/>
      <c r="E9" s="14" t="s">
        <v>32</v>
      </c>
      <c r="F9" s="14"/>
      <c r="G9" s="14"/>
      <c r="H9" s="14"/>
      <c r="I9" s="14"/>
      <c r="J9" s="14"/>
      <c r="K9" s="14"/>
      <c r="L9" s="14"/>
      <c r="M9" s="14"/>
      <c r="N9" s="14"/>
      <c r="O9" s="14"/>
      <c r="P9" s="15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</row>
    <row r="10" spans="1:29" x14ac:dyDescent="0.25">
      <c r="A10" s="12"/>
      <c r="B10" s="13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5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</row>
    <row r="11" spans="1:29" x14ac:dyDescent="0.25">
      <c r="A11" s="12"/>
      <c r="B11" s="13"/>
      <c r="C11" s="14"/>
      <c r="D11" s="14"/>
      <c r="E11" s="14" t="s">
        <v>36</v>
      </c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5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</row>
    <row r="12" spans="1:29" x14ac:dyDescent="0.25">
      <c r="A12" s="12"/>
      <c r="B12" s="13"/>
      <c r="C12" s="14"/>
      <c r="D12" s="14"/>
      <c r="E12" s="14" t="s">
        <v>37</v>
      </c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5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</row>
    <row r="13" spans="1:29" x14ac:dyDescent="0.25">
      <c r="A13" s="12"/>
      <c r="B13" s="13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5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</row>
    <row r="14" spans="1:29" x14ac:dyDescent="0.25">
      <c r="A14" s="12"/>
      <c r="B14" s="13"/>
      <c r="C14" s="14"/>
      <c r="D14" s="14"/>
      <c r="E14" s="14" t="s">
        <v>38</v>
      </c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5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</row>
    <row r="15" spans="1:29" x14ac:dyDescent="0.25">
      <c r="A15" s="12"/>
      <c r="B15" s="13"/>
      <c r="C15" s="14"/>
      <c r="D15" s="14"/>
      <c r="E15" s="14" t="s">
        <v>39</v>
      </c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5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</row>
    <row r="16" spans="1:29" x14ac:dyDescent="0.25">
      <c r="A16" s="12"/>
      <c r="B16" s="13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5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</row>
    <row r="17" spans="1:29" x14ac:dyDescent="0.25">
      <c r="A17" s="12"/>
      <c r="B17" s="13"/>
      <c r="C17" s="14"/>
      <c r="D17" s="14"/>
      <c r="E17" s="14" t="s">
        <v>22</v>
      </c>
      <c r="F17" s="14"/>
      <c r="G17" s="14"/>
      <c r="H17" s="60" t="s">
        <v>23</v>
      </c>
      <c r="I17" s="60"/>
      <c r="J17" s="61" t="s">
        <v>24</v>
      </c>
      <c r="K17" s="61"/>
      <c r="L17" s="62" t="s">
        <v>25</v>
      </c>
      <c r="M17" s="62"/>
      <c r="N17" s="63" t="s">
        <v>26</v>
      </c>
      <c r="O17" s="63"/>
      <c r="P17" s="15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</row>
    <row r="18" spans="1:29" x14ac:dyDescent="0.25">
      <c r="A18" s="12"/>
      <c r="B18" s="13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5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</row>
    <row r="19" spans="1:29" x14ac:dyDescent="0.25">
      <c r="A19" s="12"/>
      <c r="B19" s="13" t="s">
        <v>40</v>
      </c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5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</row>
    <row r="20" spans="1:29" x14ac:dyDescent="0.25">
      <c r="A20" s="12"/>
      <c r="B20" s="13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5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</row>
    <row r="21" spans="1:29" x14ac:dyDescent="0.25">
      <c r="A21" s="12"/>
      <c r="B21" s="13" t="s">
        <v>6</v>
      </c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5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</row>
    <row r="22" spans="1:29" x14ac:dyDescent="0.25">
      <c r="A22" s="12"/>
      <c r="B22" s="13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5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</row>
    <row r="23" spans="1:29" x14ac:dyDescent="0.25">
      <c r="A23" s="12"/>
      <c r="B23" s="13"/>
      <c r="C23" s="14" t="s">
        <v>7</v>
      </c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5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</row>
    <row r="24" spans="1:29" x14ac:dyDescent="0.25">
      <c r="A24" s="12"/>
      <c r="B24" s="13"/>
      <c r="C24" s="14" t="s">
        <v>8</v>
      </c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5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</row>
    <row r="25" spans="1:29" x14ac:dyDescent="0.25">
      <c r="A25" s="12"/>
      <c r="B25" s="13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5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</row>
    <row r="26" spans="1:29" x14ac:dyDescent="0.25">
      <c r="A26" s="12"/>
      <c r="B26" s="13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5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</row>
    <row r="27" spans="1:29" x14ac:dyDescent="0.25">
      <c r="A27" s="12"/>
      <c r="B27" s="13" t="s">
        <v>9</v>
      </c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5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</row>
    <row r="28" spans="1:29" ht="15.75" thickBot="1" x14ac:dyDescent="0.3">
      <c r="A28" s="11"/>
      <c r="B28" s="13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5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</row>
    <row r="29" spans="1:29" ht="15.75" thickBot="1" x14ac:dyDescent="0.3">
      <c r="A29" s="11"/>
      <c r="B29" s="13"/>
      <c r="C29" s="16" t="s">
        <v>10</v>
      </c>
      <c r="D29" s="17"/>
      <c r="E29" s="18">
        <v>100000</v>
      </c>
      <c r="F29" s="19" t="s">
        <v>11</v>
      </c>
      <c r="G29" s="14"/>
      <c r="H29" s="14"/>
      <c r="I29" s="14"/>
      <c r="J29" s="14"/>
      <c r="K29" s="14"/>
      <c r="L29" s="14"/>
      <c r="M29" s="14"/>
      <c r="N29" s="14"/>
      <c r="O29" s="14"/>
      <c r="P29" s="15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</row>
    <row r="30" spans="1:29" ht="15.75" thickBot="1" x14ac:dyDescent="0.3">
      <c r="A30" s="11"/>
      <c r="B30" s="13"/>
      <c r="C30" s="16" t="s">
        <v>12</v>
      </c>
      <c r="D30" s="17"/>
      <c r="E30" s="18">
        <v>10000</v>
      </c>
      <c r="F30" s="19" t="s">
        <v>11</v>
      </c>
      <c r="G30" s="14"/>
      <c r="H30" s="14"/>
      <c r="I30" s="14"/>
      <c r="J30" s="14"/>
      <c r="K30" s="14"/>
      <c r="L30" s="14"/>
      <c r="M30" s="14"/>
      <c r="N30" s="14"/>
      <c r="O30" s="14"/>
      <c r="P30" s="15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</row>
    <row r="31" spans="1:29" ht="15.75" thickBot="1" x14ac:dyDescent="0.3">
      <c r="A31" s="11"/>
      <c r="B31" s="13"/>
      <c r="C31" s="20" t="s">
        <v>13</v>
      </c>
      <c r="D31" s="17"/>
      <c r="E31" s="18">
        <v>1000</v>
      </c>
      <c r="F31" s="19" t="s">
        <v>11</v>
      </c>
      <c r="G31" s="14"/>
      <c r="H31" s="14"/>
      <c r="I31" s="14"/>
      <c r="J31" s="14"/>
      <c r="K31" s="14"/>
      <c r="L31" s="14"/>
      <c r="M31" s="14"/>
      <c r="N31" s="14"/>
      <c r="O31" s="14"/>
      <c r="P31" s="15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</row>
    <row r="32" spans="1:29" x14ac:dyDescent="0.25">
      <c r="A32" s="11"/>
      <c r="B32" s="13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5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</row>
    <row r="33" spans="1:29" ht="15.75" thickBot="1" x14ac:dyDescent="0.3">
      <c r="A33" s="11"/>
      <c r="B33" s="21" t="s">
        <v>16</v>
      </c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3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</row>
    <row r="34" spans="1:29" x14ac:dyDescent="0.25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</row>
    <row r="35" spans="1:29" ht="24" thickBot="1" x14ac:dyDescent="0.4">
      <c r="A35" s="11"/>
      <c r="B35" s="59" t="s">
        <v>18</v>
      </c>
      <c r="C35" s="59"/>
      <c r="D35" s="59"/>
      <c r="E35" s="59"/>
      <c r="F35" s="59"/>
      <c r="G35" s="59"/>
      <c r="H35" s="59"/>
      <c r="I35" s="59"/>
      <c r="J35" s="59"/>
      <c r="K35" s="59"/>
      <c r="L35" s="59"/>
      <c r="M35" s="11"/>
      <c r="N35" s="11"/>
      <c r="O35" s="11"/>
      <c r="P35" s="11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</row>
    <row r="36" spans="1:29" ht="15.75" thickBot="1" x14ac:dyDescent="0.3">
      <c r="A36" s="11"/>
      <c r="B36" s="24" t="s">
        <v>27</v>
      </c>
      <c r="C36" s="25"/>
      <c r="D36" s="25"/>
      <c r="E36" s="25"/>
      <c r="F36" s="25"/>
      <c r="G36" s="25"/>
      <c r="H36" s="25"/>
      <c r="I36" s="25"/>
      <c r="J36" s="25"/>
      <c r="K36" s="25"/>
      <c r="L36" s="26"/>
      <c r="M36" s="11"/>
      <c r="N36" s="11"/>
      <c r="O36" s="11"/>
      <c r="P36" s="11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</row>
    <row r="37" spans="1:29" x14ac:dyDescent="0.25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</row>
    <row r="38" spans="1:29" x14ac:dyDescent="0.25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</row>
    <row r="39" spans="1:29" x14ac:dyDescent="0.25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</row>
    <row r="40" spans="1:29" x14ac:dyDescent="0.25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</row>
    <row r="41" spans="1:29" x14ac:dyDescent="0.25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</row>
    <row r="42" spans="1:29" x14ac:dyDescent="0.25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</row>
    <row r="43" spans="1:29" x14ac:dyDescent="0.25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</row>
    <row r="44" spans="1:29" x14ac:dyDescent="0.25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</row>
    <row r="45" spans="1:29" x14ac:dyDescent="0.25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</row>
    <row r="46" spans="1:29" x14ac:dyDescent="0.25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</row>
    <row r="47" spans="1:29" x14ac:dyDescent="0.25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</row>
    <row r="48" spans="1:29" x14ac:dyDescent="0.25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</row>
    <row r="49" spans="1:29" x14ac:dyDescent="0.25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</row>
    <row r="50" spans="1:29" x14ac:dyDescent="0.25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</row>
  </sheetData>
  <sheetProtection password="DDF9" sheet="1" formatCells="0" formatColumns="0" formatRows="0" insertColumns="0" insertRows="0" insertHyperlinks="0" deleteColumns="0" deleteRows="0" sort="0" autoFilter="0" pivotTables="0"/>
  <mergeCells count="6">
    <mergeCell ref="B2:P2"/>
    <mergeCell ref="B35:L35"/>
    <mergeCell ref="H17:I17"/>
    <mergeCell ref="J17:K17"/>
    <mergeCell ref="L17:M17"/>
    <mergeCell ref="N17:O17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Tabla</vt:lpstr>
      <vt:lpstr>Instrucciones</vt:lpstr>
    </vt:vector>
  </TitlesOfParts>
  <Company>Nociones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 Arze G.</dc:creator>
  <cp:lastModifiedBy>Usuario</cp:lastModifiedBy>
  <dcterms:created xsi:type="dcterms:W3CDTF">2011-03-30T23:47:59Z</dcterms:created>
  <dcterms:modified xsi:type="dcterms:W3CDTF">2017-08-26T18:51:43Z</dcterms:modified>
</cp:coreProperties>
</file>